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일지" sheetId="1" state="visible" r:id="rId3"/>
    <sheet name="운동DB" sheetId="2" state="visible" r:id="rId4"/>
    <sheet name="체중기록" sheetId="3" state="visible" r:id="rId5"/>
    <sheet name="대시보드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<sst xmlns="http://schemas.openxmlformats.org/spreadsheetml/2006/main" count="110" uniqueCount="61">
  <si>
    <t xml:space="preserve">📝 운동 일지</t>
  </si>
  <si>
    <t xml:space="preserve">🏋️ 웨이트 트레이닝</t>
  </si>
  <si>
    <t xml:space="preserve">날짜</t>
  </si>
  <si>
    <t xml:space="preserve">운동명</t>
  </si>
  <si>
    <t xml:space="preserve">세트</t>
  </si>
  <si>
    <r>
      <rPr>
        <b val="true"/>
        <sz val="10"/>
        <color rgb="FFFFFFFF"/>
        <rFont val="Noto Sans CJK SC"/>
        <family val="2"/>
      </rPr>
      <t xml:space="preserve">무게</t>
    </r>
    <r>
      <rPr>
        <b val="true"/>
        <sz val="10"/>
        <color rgb="FFFFFFFF"/>
        <rFont val="맑은 고딕"/>
        <family val="0"/>
        <charset val="1"/>
      </rPr>
      <t xml:space="preserve">(kg)</t>
    </r>
  </si>
  <si>
    <t xml:space="preserve">반복횟수</t>
  </si>
  <si>
    <t xml:space="preserve">볼륨</t>
  </si>
  <si>
    <r>
      <rPr>
        <b val="true"/>
        <sz val="10"/>
        <color rgb="FFFFFFFF"/>
        <rFont val="맑은 고딕"/>
        <family val="0"/>
        <charset val="1"/>
      </rPr>
      <t xml:space="preserve">1RM(</t>
    </r>
    <r>
      <rPr>
        <b val="true"/>
        <sz val="10"/>
        <color rgb="FFFFFFFF"/>
        <rFont val="Noto Sans CJK SC"/>
        <family val="2"/>
      </rPr>
      <t xml:space="preserve">추정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</si>
  <si>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t xml:space="preserve">부위</t>
  </si>
  <si>
    <t xml:space="preserve">메모</t>
  </si>
  <si>
    <t xml:space="preserve">벤치프레스</t>
  </si>
  <si>
    <t xml:space="preserve">스쿼트</t>
  </si>
  <si>
    <t xml:space="preserve">데드리프트</t>
  </si>
  <si>
    <t xml:space="preserve">풀업</t>
  </si>
  <si>
    <t xml:space="preserve">🏃 유산소 운동</t>
  </si>
  <si>
    <t xml:space="preserve">종류</t>
  </si>
  <si>
    <r>
      <rPr>
        <b val="true"/>
        <sz val="10"/>
        <color rgb="FFFFFFFF"/>
        <rFont val="Noto Sans CJK SC"/>
        <family val="2"/>
      </rPr>
      <t xml:space="preserve">거리</t>
    </r>
    <r>
      <rPr>
        <b val="true"/>
        <sz val="10"/>
        <color rgb="FFFFFFFF"/>
        <rFont val="맑은 고딕"/>
        <family val="0"/>
        <charset val="1"/>
      </rPr>
      <t xml:space="preserve">(km)</t>
    </r>
  </si>
  <si>
    <r>
      <rPr>
        <b val="true"/>
        <sz val="10"/>
        <color rgb="FFFFFFFF"/>
        <rFont val="Noto Sans CJK SC"/>
        <family val="2"/>
      </rPr>
      <t xml:space="preserve">시간</t>
    </r>
    <r>
      <rPr>
        <b val="true"/>
        <sz val="10"/>
        <color rgb="FFFFFFFF"/>
        <rFont val="맑은 고딕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분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</si>
  <si>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페이스</t>
    </r>
    <r>
      <rPr>
        <b val="true"/>
        <sz val="10"/>
        <color rgb="FFFFFFFF"/>
        <rFont val="맑은 고딕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분</t>
    </r>
    <r>
      <rPr>
        <b val="true"/>
        <sz val="10"/>
        <color rgb="FFFFFFFF"/>
        <rFont val="맑은 고딕"/>
        <family val="0"/>
        <charset val="1"/>
      </rPr>
      <t xml:space="preserve">/km)</t>
    </r>
  </si>
  <si>
    <t xml:space="preserve">칼로리</t>
  </si>
  <si>
    <t xml:space="preserve">러닝</t>
  </si>
  <si>
    <t xml:space="preserve">🏋️ 운동 데이터베이스</t>
  </si>
  <si>
    <t xml:space="preserve">유형</t>
  </si>
  <si>
    <t xml:space="preserve">비고</t>
  </si>
  <si>
    <t xml:space="preserve">가슴</t>
  </si>
  <si>
    <t xml:space="preserve">웨이트</t>
  </si>
  <si>
    <t xml:space="preserve">인클라인 벤치프레스</t>
  </si>
  <si>
    <t xml:space="preserve">하체</t>
  </si>
  <si>
    <t xml:space="preserve">레그프레스</t>
  </si>
  <si>
    <r>
      <rPr>
        <sz val="10"/>
        <color rgb="FF404040"/>
        <rFont val="Noto Sans CJK SC"/>
        <family val="2"/>
      </rPr>
      <t xml:space="preserve">등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하체</t>
    </r>
  </si>
  <si>
    <t xml:space="preserve">등</t>
  </si>
  <si>
    <t xml:space="preserve">바벨로우</t>
  </si>
  <si>
    <t xml:space="preserve">오버헤드프레스</t>
  </si>
  <si>
    <t xml:space="preserve">어깨</t>
  </si>
  <si>
    <t xml:space="preserve">사이드 레터럴 레이즈</t>
  </si>
  <si>
    <t xml:space="preserve">바이셉컬</t>
  </si>
  <si>
    <t xml:space="preserve">팔</t>
  </si>
  <si>
    <t xml:space="preserve">트라이셉 익스텐션</t>
  </si>
  <si>
    <t xml:space="preserve">플랭크</t>
  </si>
  <si>
    <t xml:space="preserve">코어</t>
  </si>
  <si>
    <t xml:space="preserve">맨몸</t>
  </si>
  <si>
    <t xml:space="preserve">크런치</t>
  </si>
  <si>
    <t xml:space="preserve">전신</t>
  </si>
  <si>
    <t xml:space="preserve">유산소</t>
  </si>
  <si>
    <t xml:space="preserve">사이클</t>
  </si>
  <si>
    <t xml:space="preserve">수영</t>
  </si>
  <si>
    <t xml:space="preserve">줄넘기</t>
  </si>
  <si>
    <t xml:space="preserve">로잉</t>
  </si>
  <si>
    <r>
      <rPr>
        <b val="true"/>
        <sz val="14"/>
        <color rgb="FF1B2A4A"/>
        <rFont val="Noto Sans CJK SC"/>
        <family val="2"/>
      </rPr>
      <t xml:space="preserve">⚖️ 체중</t>
    </r>
    <r>
      <rPr>
        <b val="true"/>
        <sz val="14"/>
        <color rgb="FF1B2A4A"/>
        <rFont val="맑은 고딕"/>
        <family val="0"/>
        <charset val="1"/>
      </rPr>
      <t xml:space="preserve">/</t>
    </r>
    <r>
      <rPr>
        <b val="true"/>
        <sz val="14"/>
        <color rgb="FF1B2A4A"/>
        <rFont val="Noto Sans CJK SC"/>
        <family val="2"/>
      </rPr>
      <t xml:space="preserve">체지방 기록</t>
    </r>
  </si>
  <si>
    <r>
      <rPr>
        <b val="true"/>
        <sz val="10"/>
        <color rgb="FFFFFFFF"/>
        <rFont val="Noto Sans CJK SC"/>
        <family val="2"/>
      </rPr>
      <t xml:space="preserve">체중</t>
    </r>
    <r>
      <rPr>
        <b val="true"/>
        <sz val="10"/>
        <color rgb="FFFFFFFF"/>
        <rFont val="맑은 고딕"/>
        <family val="0"/>
        <charset val="1"/>
      </rPr>
      <t xml:space="preserve">(kg)</t>
    </r>
  </si>
  <si>
    <r>
      <rPr>
        <b val="true"/>
        <sz val="10"/>
        <color rgb="FFFFFFFF"/>
        <rFont val="Noto Sans CJK SC"/>
        <family val="2"/>
      </rPr>
      <t xml:space="preserve">체지방률</t>
    </r>
    <r>
      <rPr>
        <b val="true"/>
        <sz val="10"/>
        <color rgb="FFFFFFFF"/>
        <rFont val="맑은 고딕"/>
        <family val="0"/>
        <charset val="1"/>
      </rPr>
      <t xml:space="preserve">(%)</t>
    </r>
  </si>
  <si>
    <r>
      <rPr>
        <b val="true"/>
        <sz val="10"/>
        <color rgb="FFFFFFFF"/>
        <rFont val="Noto Sans CJK SC"/>
        <family val="2"/>
      </rPr>
      <t xml:space="preserve">골격근량</t>
    </r>
    <r>
      <rPr>
        <b val="true"/>
        <sz val="10"/>
        <color rgb="FFFFFFFF"/>
        <rFont val="맑은 고딕"/>
        <family val="0"/>
        <charset val="1"/>
      </rPr>
      <t xml:space="preserve">(kg)</t>
    </r>
  </si>
  <si>
    <t xml:space="preserve">📊 운동 대시보드</t>
  </si>
  <si>
    <t xml:space="preserve">총 운동 일수</t>
  </si>
  <si>
    <r>
      <rPr>
        <sz val="10"/>
        <color rgb="FF404040"/>
        <rFont val="Noto Sans CJK SC"/>
        <family val="2"/>
      </rPr>
      <t xml:space="preserve">총 볼륨</t>
    </r>
    <r>
      <rPr>
        <sz val="10"/>
        <color rgb="FF404040"/>
        <rFont val="맑은 고딕"/>
        <family val="0"/>
        <charset val="1"/>
      </rPr>
      <t xml:space="preserve">(kg)</t>
    </r>
  </si>
  <si>
    <r>
      <rPr>
        <sz val="10"/>
        <color rgb="FF404040"/>
        <rFont val="Noto Sans CJK SC"/>
        <family val="2"/>
      </rPr>
      <t xml:space="preserve">최고 벤치프레스 </t>
    </r>
    <r>
      <rPr>
        <sz val="10"/>
        <color rgb="FF404040"/>
        <rFont val="맑은 고딕"/>
        <family val="0"/>
        <charset val="1"/>
      </rPr>
      <t xml:space="preserve">1RM</t>
    </r>
  </si>
  <si>
    <r>
      <rPr>
        <sz val="10"/>
        <color rgb="FF404040"/>
        <rFont val="Noto Sans CJK SC"/>
        <family val="2"/>
      </rPr>
      <t xml:space="preserve">최고 스쿼트 </t>
    </r>
    <r>
      <rPr>
        <sz val="10"/>
        <color rgb="FF404040"/>
        <rFont val="맑은 고딕"/>
        <family val="0"/>
        <charset val="1"/>
      </rPr>
      <t xml:space="preserve">1RM</t>
    </r>
  </si>
  <si>
    <t xml:space="preserve">운동별 총 볼륨</t>
  </si>
  <si>
    <t xml:space="preserve">총 볼륨</t>
  </si>
  <si>
    <r>
      <rPr>
        <b val="true"/>
        <sz val="10"/>
        <color rgb="FFFFFFFF"/>
        <rFont val="Noto Sans CJK SC"/>
        <family val="2"/>
      </rPr>
      <t xml:space="preserve">최고 </t>
    </r>
    <r>
      <rPr>
        <b val="true"/>
        <sz val="10"/>
        <color rgb="FFFFFFFF"/>
        <rFont val="맑은 고딕"/>
        <family val="0"/>
        <charset val="1"/>
      </rPr>
      <t xml:space="preserve">1RM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</si>
</sst>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0.0"/>
    <numFmt numFmtId="167" formatCode="#,##0"/>
    <numFmt numFmtId="168" formatCode="0.00"/>
    <numFmt numFmtId="169" formatCode="0"/>
    <numFmt numFmtId="170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Noto Sans CJK SC"/>
      <family val="2"/>
    </font>
    <font>
      <b val="true"/>
      <sz val="10"/>
      <color rgb="FF1B2A4A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맑은 고딕"/>
      <family val="0"/>
      <charset val="1"/>
    </font>
    <font>
      <sz val="10"/>
      <color rgb="FF0000CC"/>
      <name val="맑은 고딕"/>
      <family val="0"/>
      <charset val="1"/>
    </font>
    <font>
      <sz val="10"/>
      <color rgb="FF0000CC"/>
      <name val="Noto Sans CJK SC"/>
      <family val="2"/>
    </font>
    <font>
      <b val="true"/>
      <sz val="11"/>
      <color rgb="FF1B2A4A"/>
      <name val="맑은 고딕"/>
      <family val="0"/>
      <charset val="1"/>
    </font>
    <font>
      <sz val="10"/>
      <color rgb="FF404040"/>
      <name val="맑은 고딕"/>
      <family val="0"/>
      <charset val="1"/>
    </font>
    <font>
      <sz val="10"/>
      <color rgb="FF404040"/>
      <name val="Noto Sans CJK SC"/>
      <family val="2"/>
    </font>
    <font>
      <b val="true"/>
      <sz val="14"/>
      <color rgb="FF1B2A4A"/>
      <name val="맑은 고딕"/>
      <family val="0"/>
      <charset val="1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4"/>
      <color rgb="FFFFFFFF"/>
      <name val="Noto Sans CJK SC"/>
      <family val="2"/>
    </font>
  </fonts>
  <fills count="6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1B2A4A"/>
        <bgColor rgb="FF404040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78787"/>
      <rgbColor rgb="FF9999FF"/>
      <rgbColor rgb="FF993366"/>
      <rgbColor rgb="FFF9F9F9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체중 변화 추이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체중기록!C4</c:f>
              <c:strCache>
                <c:ptCount val="1"/>
                <c:pt idx="0">
                  <c:v>체중(kg)</c:v>
                </c:pt>
              </c:strCache>
            </c:strRef>
          </c:tx>
          <c:spPr>
            <a:solidFill>
              <a:srgbClr val="4472c4"/>
            </a:solidFill>
            <a:ln w="4752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체중기록!$B$5:$B$9</c:f>
              <c:strCache>
                <c:ptCount val="5"/>
                <c:pt idx="0">
                  <c:v>2026-01-01</c:v>
                </c:pt>
                <c:pt idx="1">
                  <c:v>2026-01-15</c:v>
                </c:pt>
                <c:pt idx="2">
                  <c:v>2026-02-01</c:v>
                </c:pt>
                <c:pt idx="3">
                  <c:v>2026-02-15</c:v>
                </c:pt>
                <c:pt idx="4">
                  <c:v>2026-03-01</c:v>
                </c:pt>
              </c:strCache>
            </c:strRef>
          </c:cat>
          <c:val>
            <c:numRef>
              <c:f>체중기록!$C$5:$C$9</c:f>
              <c:numCache>
                <c:formatCode>0.0</c:formatCode>
                <c:ptCount val="5"/>
                <c:pt idx="0">
                  <c:v>78.5</c:v>
                </c:pt>
                <c:pt idx="1">
                  <c:v>78</c:v>
                </c:pt>
                <c:pt idx="2">
                  <c:v>77.3</c:v>
                </c:pt>
                <c:pt idx="3">
                  <c:v>76.8</c:v>
                </c:pt>
                <c:pt idx="4">
                  <c:v>76.2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9542233"/>
        <c:axId val="64378697"/>
      </c:lineChart>
      <c:catAx>
        <c:axId val="19542233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378697"/>
        <c:crosses val="autoZero"/>
        <c:auto val="1"/>
        <c:lblAlgn val="ctr"/>
        <c:lblOffset val="100"/>
        <c:noMultiLvlLbl val="0"/>
      </c:catAx>
      <c:valAx>
        <c:axId val="643786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5422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운동별 총 볼륨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대시보드!C8</c:f>
              <c:strCache>
                <c:ptCount val="1"/>
                <c:pt idx="0">
                  <c:v>총 볼륨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대시보드!$B$9:$B$14</c:f>
              <c:strCache>
                <c:ptCount val="6"/>
                <c:pt idx="0">
                  <c:v>벤치프레스</c:v>
                </c:pt>
                <c:pt idx="1">
                  <c:v>스쿼트</c:v>
                </c:pt>
                <c:pt idx="2">
                  <c:v>데드리프트</c:v>
                </c:pt>
                <c:pt idx="3">
                  <c:v>풀업</c:v>
                </c:pt>
                <c:pt idx="4">
                  <c:v>오버헤드프레스</c:v>
                </c:pt>
                <c:pt idx="5">
                  <c:v>바벨로우</c:v>
                </c:pt>
              </c:strCache>
            </c:strRef>
          </c:cat>
          <c:val>
            <c:numRef>
              <c:f>대시보드!$C$9:$C$14</c:f>
              <c:numCache>
                <c:formatCode>#,##0</c:formatCode>
                <c:ptCount val="6"/>
                <c:pt idx="0">
                  <c:v>1640</c:v>
                </c:pt>
                <c:pt idx="1">
                  <c:v>2260</c:v>
                </c:pt>
                <c:pt idx="2">
                  <c:v>1520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56707860"/>
        <c:axId val="92685138"/>
      </c:barChart>
      <c:catAx>
        <c:axId val="567078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685138"/>
        <c:crosses val="autoZero"/>
        <c:auto val="1"/>
        <c:lblAlgn val="ctr"/>
        <c:lblOffset val="100"/>
        <c:noMultiLvlLbl val="0"/>
      </c:catAx>
      <c:valAx>
        <c:axId val="9268513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7078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54</xdr:row>
      <xdr:rowOff>106560</xdr:rowOff>
    </xdr:from>
    <xdr:to>
      <xdr:col>11</xdr:col>
      <xdr:colOff>209880</xdr:colOff>
      <xdr:row>79</xdr:row>
      <xdr:rowOff>23760</xdr:rowOff>
    </xdr:to>
    <xdr:graphicFrame>
      <xdr:nvGraphicFramePr>
        <xdr:cNvPr id="0" name="Chart 1"/>
        <xdr:cNvGraphicFramePr/>
      </xdr:nvGraphicFramePr>
      <xdr:xfrm>
        <a:off x="211320" y="1047744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14</xdr:row>
      <xdr:rowOff>106920</xdr:rowOff>
    </xdr:from>
    <xdr:to>
      <xdr:col>10</xdr:col>
      <xdr:colOff>259560</xdr:colOff>
      <xdr:row>39</xdr:row>
      <xdr:rowOff>24120</xdr:rowOff>
    </xdr:to>
    <xdr:graphicFrame>
      <xdr:nvGraphicFramePr>
        <xdr:cNvPr id="1" name="Chart 1"/>
        <xdr:cNvGraphicFramePr/>
      </xdr:nvGraphicFramePr>
      <xdr:xfrm>
        <a:off x="211320" y="285768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J2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6"/>
    <col collapsed="false" customWidth="true" hidden="false" outlineLevel="0" max="5" min="5" style="0" width="10"/>
    <col collapsed="false" customWidth="true" hidden="false" outlineLevel="0" max="6" min="6" style="0" width="8"/>
    <col collapsed="false" customWidth="true" hidden="false" outlineLevel="0" max="9" min="7" style="0" width="10"/>
    <col collapsed="false" customWidth="true" hidden="false" outlineLevel="0" max="10" min="10" style="0" width="14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true" outlineLevel="0" collapsed="false">
      <c r="B4" s="2" t="s">
        <v>1</v>
      </c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4" t="s">
        <v>8</v>
      </c>
      <c r="I5" s="3" t="s">
        <v>9</v>
      </c>
      <c r="J5" s="3" t="s">
        <v>10</v>
      </c>
    </row>
    <row r="6" customFormat="false" ht="15" hidden="false" customHeight="false" outlineLevel="0" collapsed="false">
      <c r="B6" s="5" t="n">
        <v>46082</v>
      </c>
      <c r="C6" s="6" t="s">
        <v>11</v>
      </c>
      <c r="D6" s="7" t="n">
        <v>1</v>
      </c>
      <c r="E6" s="8" t="n">
        <v>60</v>
      </c>
      <c r="F6" s="7" t="n">
        <v>10</v>
      </c>
      <c r="G6" s="9" t="n">
        <f aca="false">IF(OR(E6="",F6=""),0,E6*F6)</f>
        <v>600</v>
      </c>
      <c r="H6" s="10" t="n">
        <f aca="false">IF(OR(E6="",F6=""),"",ROUND(E6*(1+F6/30),1))</f>
        <v>80</v>
      </c>
      <c r="I6" s="11" t="str">
        <f aca="false">IFERROR(VLOOKUP(C6,운동DB!B5:C22,2,FALSE()),"")</f>
        <v>가슴</v>
      </c>
      <c r="J6" s="12"/>
    </row>
    <row r="7" customFormat="false" ht="15" hidden="false" customHeight="false" outlineLevel="0" collapsed="false">
      <c r="B7" s="13" t="n">
        <v>46082</v>
      </c>
      <c r="C7" s="14" t="s">
        <v>11</v>
      </c>
      <c r="D7" s="15" t="n">
        <v>2</v>
      </c>
      <c r="E7" s="16" t="n">
        <v>70</v>
      </c>
      <c r="F7" s="15" t="n">
        <v>8</v>
      </c>
      <c r="G7" s="17" t="n">
        <f aca="false">IF(OR(E7="",F7=""),0,E7*F7)</f>
        <v>560</v>
      </c>
      <c r="H7" s="18" t="n">
        <f aca="false">IF(OR(E7="",F7=""),"",ROUND(E7*(1+F7/30),1))</f>
        <v>88.7</v>
      </c>
      <c r="I7" s="19" t="str">
        <f aca="false">IFERROR(VLOOKUP(C7,운동DB!B5:C22,2,FALSE()),"")</f>
        <v>가슴</v>
      </c>
      <c r="J7" s="20"/>
    </row>
    <row r="8" customFormat="false" ht="15" hidden="false" customHeight="false" outlineLevel="0" collapsed="false">
      <c r="B8" s="5" t="n">
        <v>46082</v>
      </c>
      <c r="C8" s="6" t="s">
        <v>11</v>
      </c>
      <c r="D8" s="7" t="n">
        <v>3</v>
      </c>
      <c r="E8" s="8" t="n">
        <v>80</v>
      </c>
      <c r="F8" s="7" t="n">
        <v>6</v>
      </c>
      <c r="G8" s="9" t="n">
        <f aca="false">IF(OR(E8="",F8=""),0,E8*F8)</f>
        <v>480</v>
      </c>
      <c r="H8" s="10" t="n">
        <f aca="false">IF(OR(E8="",F8=""),"",ROUND(E8*(1+F8/30),1))</f>
        <v>96</v>
      </c>
      <c r="I8" s="11" t="str">
        <f aca="false">IFERROR(VLOOKUP(C8,운동DB!B5:C22,2,FALSE()),"")</f>
        <v>가슴</v>
      </c>
      <c r="J8" s="12"/>
    </row>
    <row r="9" customFormat="false" ht="15" hidden="false" customHeight="false" outlineLevel="0" collapsed="false">
      <c r="B9" s="13" t="n">
        <v>46082</v>
      </c>
      <c r="C9" s="14" t="s">
        <v>12</v>
      </c>
      <c r="D9" s="15" t="n">
        <v>1</v>
      </c>
      <c r="E9" s="16" t="n">
        <v>80</v>
      </c>
      <c r="F9" s="15" t="n">
        <v>10</v>
      </c>
      <c r="G9" s="17" t="n">
        <f aca="false">IF(OR(E9="",F9=""),0,E9*F9)</f>
        <v>800</v>
      </c>
      <c r="H9" s="18" t="n">
        <f aca="false">IF(OR(E9="",F9=""),"",ROUND(E9*(1+F9/30),1))</f>
        <v>106.7</v>
      </c>
      <c r="I9" s="19" t="str">
        <f aca="false">IFERROR(VLOOKUP(C9,운동DB!B5:C22,2,FALSE()),"")</f>
        <v>하체</v>
      </c>
      <c r="J9" s="20"/>
    </row>
    <row r="10" customFormat="false" ht="15" hidden="false" customHeight="false" outlineLevel="0" collapsed="false">
      <c r="B10" s="5" t="n">
        <v>46082</v>
      </c>
      <c r="C10" s="6" t="s">
        <v>12</v>
      </c>
      <c r="D10" s="7" t="n">
        <v>2</v>
      </c>
      <c r="E10" s="8" t="n">
        <v>100</v>
      </c>
      <c r="F10" s="7" t="n">
        <v>8</v>
      </c>
      <c r="G10" s="9" t="n">
        <f aca="false">IF(OR(E10="",F10=""),0,E10*F10)</f>
        <v>800</v>
      </c>
      <c r="H10" s="10" t="n">
        <f aca="false">IF(OR(E10="",F10=""),"",ROUND(E10*(1+F10/30),1))</f>
        <v>126.7</v>
      </c>
      <c r="I10" s="11" t="str">
        <f aca="false">IFERROR(VLOOKUP(C10,운동DB!B5:C22,2,FALSE()),"")</f>
        <v>하체</v>
      </c>
      <c r="J10" s="12"/>
    </row>
    <row r="11" customFormat="false" ht="15" hidden="false" customHeight="false" outlineLevel="0" collapsed="false">
      <c r="B11" s="13" t="n">
        <v>46082</v>
      </c>
      <c r="C11" s="14" t="s">
        <v>12</v>
      </c>
      <c r="D11" s="15" t="n">
        <v>3</v>
      </c>
      <c r="E11" s="16" t="n">
        <v>110</v>
      </c>
      <c r="F11" s="15" t="n">
        <v>6</v>
      </c>
      <c r="G11" s="17" t="n">
        <f aca="false">IF(OR(E11="",F11=""),0,E11*F11)</f>
        <v>660</v>
      </c>
      <c r="H11" s="18" t="n">
        <f aca="false">IF(OR(E11="",F11=""),"",ROUND(E11*(1+F11/30),1))</f>
        <v>132</v>
      </c>
      <c r="I11" s="19" t="str">
        <f aca="false">IFERROR(VLOOKUP(C11,운동DB!B5:C22,2,FALSE()),"")</f>
        <v>하체</v>
      </c>
      <c r="J11" s="20"/>
    </row>
    <row r="12" customFormat="false" ht="15" hidden="false" customHeight="false" outlineLevel="0" collapsed="false">
      <c r="B12" s="5" t="n">
        <v>46084</v>
      </c>
      <c r="C12" s="6" t="s">
        <v>13</v>
      </c>
      <c r="D12" s="7" t="n">
        <v>1</v>
      </c>
      <c r="E12" s="8" t="n">
        <v>100</v>
      </c>
      <c r="F12" s="7" t="n">
        <v>8</v>
      </c>
      <c r="G12" s="9" t="n">
        <f aca="false">IF(OR(E12="",F12=""),0,E12*F12)</f>
        <v>800</v>
      </c>
      <c r="H12" s="10" t="n">
        <f aca="false">IF(OR(E12="",F12=""),"",ROUND(E12*(1+F12/30),1))</f>
        <v>126.7</v>
      </c>
      <c r="I12" s="11" t="str">
        <f aca="false">IFERROR(VLOOKUP(C12,운동DB!B5:C22,2,FALSE()),"")</f>
        <v>등/하체</v>
      </c>
      <c r="J12" s="12"/>
    </row>
    <row r="13" customFormat="false" ht="15" hidden="false" customHeight="false" outlineLevel="0" collapsed="false">
      <c r="B13" s="13" t="n">
        <v>46084</v>
      </c>
      <c r="C13" s="14" t="s">
        <v>13</v>
      </c>
      <c r="D13" s="15" t="n">
        <v>2</v>
      </c>
      <c r="E13" s="16" t="n">
        <v>120</v>
      </c>
      <c r="F13" s="15" t="n">
        <v>6</v>
      </c>
      <c r="G13" s="17" t="n">
        <f aca="false">IF(OR(E13="",F13=""),0,E13*F13)</f>
        <v>720</v>
      </c>
      <c r="H13" s="18" t="n">
        <f aca="false">IF(OR(E13="",F13=""),"",ROUND(E13*(1+F13/30),1))</f>
        <v>144</v>
      </c>
      <c r="I13" s="19" t="str">
        <f aca="false">IFERROR(VLOOKUP(C13,운동DB!B5:C22,2,FALSE()),"")</f>
        <v>등/하체</v>
      </c>
      <c r="J13" s="20"/>
    </row>
    <row r="14" customFormat="false" ht="15" hidden="false" customHeight="false" outlineLevel="0" collapsed="false">
      <c r="B14" s="5" t="n">
        <v>46084</v>
      </c>
      <c r="C14" s="6" t="s">
        <v>14</v>
      </c>
      <c r="D14" s="7" t="n">
        <v>1</v>
      </c>
      <c r="E14" s="8" t="n">
        <v>0</v>
      </c>
      <c r="F14" s="7" t="n">
        <v>12</v>
      </c>
      <c r="G14" s="9" t="n">
        <f aca="false">IF(OR(E14="",F14=""),0,E14*F14)</f>
        <v>0</v>
      </c>
      <c r="H14" s="10" t="n">
        <f aca="false">IF(OR(E14="",F14=""),"",ROUND(E14*(1+F14/30),1))</f>
        <v>0</v>
      </c>
      <c r="I14" s="11" t="str">
        <f aca="false">IFERROR(VLOOKUP(C14,운동DB!B5:C22,2,FALSE()),"")</f>
        <v>등</v>
      </c>
      <c r="J14" s="12"/>
    </row>
    <row r="15" customFormat="false" ht="15" hidden="false" customHeight="false" outlineLevel="0" collapsed="false">
      <c r="B15" s="13" t="n">
        <v>46084</v>
      </c>
      <c r="C15" s="14" t="s">
        <v>14</v>
      </c>
      <c r="D15" s="15" t="n">
        <v>2</v>
      </c>
      <c r="E15" s="16" t="n">
        <v>0</v>
      </c>
      <c r="F15" s="15" t="n">
        <v>10</v>
      </c>
      <c r="G15" s="17" t="n">
        <f aca="false">IF(OR(E15="",F15=""),0,E15*F15)</f>
        <v>0</v>
      </c>
      <c r="H15" s="18" t="n">
        <f aca="false">IF(OR(E15="",F15=""),"",ROUND(E15*(1+F15/30),1))</f>
        <v>0</v>
      </c>
      <c r="I15" s="19" t="str">
        <f aca="false">IFERROR(VLOOKUP(C15,운동DB!B5:C22,2,FALSE()),"")</f>
        <v>등</v>
      </c>
      <c r="J15" s="20"/>
    </row>
    <row r="16" customFormat="false" ht="15" hidden="false" customHeight="false" outlineLevel="0" collapsed="false">
      <c r="B16" s="5"/>
      <c r="C16" s="6"/>
      <c r="D16" s="7"/>
      <c r="E16" s="8"/>
      <c r="F16" s="7"/>
      <c r="G16" s="9" t="n">
        <f aca="false">IF(OR(E16="",F16=""),0,E16*F16)</f>
        <v>0</v>
      </c>
      <c r="H16" s="10" t="str">
        <f aca="false">IF(OR(E16="",F16=""),"",ROUND(E16*(1+F16/30),1))</f>
        <v/>
      </c>
      <c r="I16" s="11" t="str">
        <f aca="false">IFERROR(VLOOKUP(C16,운동DB!B5:C22,2,FALSE()),"")</f>
        <v/>
      </c>
      <c r="J16" s="12"/>
    </row>
    <row r="17" customFormat="false" ht="15" hidden="false" customHeight="false" outlineLevel="0" collapsed="false">
      <c r="B17" s="13"/>
      <c r="C17" s="14"/>
      <c r="D17" s="15"/>
      <c r="E17" s="16"/>
      <c r="F17" s="15"/>
      <c r="G17" s="17" t="n">
        <f aca="false">IF(OR(E17="",F17=""),0,E17*F17)</f>
        <v>0</v>
      </c>
      <c r="H17" s="18" t="str">
        <f aca="false">IF(OR(E17="",F17=""),"",ROUND(E17*(1+F17/30),1))</f>
        <v/>
      </c>
      <c r="I17" s="19" t="str">
        <f aca="false">IFERROR(VLOOKUP(C17,운동DB!B5:C22,2,FALSE()),"")</f>
        <v/>
      </c>
      <c r="J17" s="20"/>
    </row>
    <row r="18" customFormat="false" ht="15" hidden="false" customHeight="false" outlineLevel="0" collapsed="false">
      <c r="B18" s="5"/>
      <c r="C18" s="6"/>
      <c r="D18" s="7"/>
      <c r="E18" s="8"/>
      <c r="F18" s="7"/>
      <c r="G18" s="9" t="n">
        <f aca="false">IF(OR(E18="",F18=""),0,E18*F18)</f>
        <v>0</v>
      </c>
      <c r="H18" s="10" t="str">
        <f aca="false">IF(OR(E18="",F18=""),"",ROUND(E18*(1+F18/30),1))</f>
        <v/>
      </c>
      <c r="I18" s="11" t="str">
        <f aca="false">IFERROR(VLOOKUP(C18,운동DB!B5:C22,2,FALSE()),"")</f>
        <v/>
      </c>
      <c r="J18" s="12"/>
    </row>
    <row r="19" customFormat="false" ht="15" hidden="false" customHeight="false" outlineLevel="0" collapsed="false">
      <c r="B19" s="13"/>
      <c r="C19" s="14"/>
      <c r="D19" s="15"/>
      <c r="E19" s="16"/>
      <c r="F19" s="15"/>
      <c r="G19" s="17" t="n">
        <f aca="false">IF(OR(E19="",F19=""),0,E19*F19)</f>
        <v>0</v>
      </c>
      <c r="H19" s="18" t="str">
        <f aca="false">IF(OR(E19="",F19=""),"",ROUND(E19*(1+F19/30),1))</f>
        <v/>
      </c>
      <c r="I19" s="19" t="str">
        <f aca="false">IFERROR(VLOOKUP(C19,운동DB!B5:C22,2,FALSE()),"")</f>
        <v/>
      </c>
      <c r="J19" s="20"/>
    </row>
    <row r="20" customFormat="false" ht="15" hidden="false" customHeight="false" outlineLevel="0" collapsed="false">
      <c r="B20" s="5"/>
      <c r="C20" s="6"/>
      <c r="D20" s="7"/>
      <c r="E20" s="8"/>
      <c r="F20" s="7"/>
      <c r="G20" s="9" t="n">
        <f aca="false">IF(OR(E20="",F20=""),0,E20*F20)</f>
        <v>0</v>
      </c>
      <c r="H20" s="10" t="str">
        <f aca="false">IF(OR(E20="",F20=""),"",ROUND(E20*(1+F20/30),1))</f>
        <v/>
      </c>
      <c r="I20" s="11" t="str">
        <f aca="false">IFERROR(VLOOKUP(C20,운동DB!B5:C22,2,FALSE()),"")</f>
        <v/>
      </c>
      <c r="J20" s="12"/>
    </row>
    <row r="21" customFormat="false" ht="15" hidden="false" customHeight="false" outlineLevel="0" collapsed="false">
      <c r="B21" s="13"/>
      <c r="C21" s="14"/>
      <c r="D21" s="15"/>
      <c r="E21" s="16"/>
      <c r="F21" s="15"/>
      <c r="G21" s="17" t="n">
        <f aca="false">IF(OR(E21="",F21=""),0,E21*F21)</f>
        <v>0</v>
      </c>
      <c r="H21" s="18" t="str">
        <f aca="false">IF(OR(E21="",F21=""),"",ROUND(E21*(1+F21/30),1))</f>
        <v/>
      </c>
      <c r="I21" s="19" t="str">
        <f aca="false">IFERROR(VLOOKUP(C21,운동DB!B5:C22,2,FALSE()),"")</f>
        <v/>
      </c>
      <c r="J21" s="20"/>
    </row>
    <row r="22" customFormat="false" ht="15" hidden="false" customHeight="false" outlineLevel="0" collapsed="false">
      <c r="B22" s="5"/>
      <c r="C22" s="6"/>
      <c r="D22" s="7"/>
      <c r="E22" s="8"/>
      <c r="F22" s="7"/>
      <c r="G22" s="9" t="n">
        <f aca="false">IF(OR(E22="",F22=""),0,E22*F22)</f>
        <v>0</v>
      </c>
      <c r="H22" s="10" t="str">
        <f aca="false">IF(OR(E22="",F22=""),"",ROUND(E22*(1+F22/30),1))</f>
        <v/>
      </c>
      <c r="I22" s="11" t="str">
        <f aca="false">IFERROR(VLOOKUP(C22,운동DB!B5:C22,2,FALSE()),"")</f>
        <v/>
      </c>
      <c r="J22" s="12"/>
    </row>
    <row r="23" customFormat="false" ht="15" hidden="false" customHeight="false" outlineLevel="0" collapsed="false">
      <c r="B23" s="13"/>
      <c r="C23" s="14"/>
      <c r="D23" s="15"/>
      <c r="E23" s="16"/>
      <c r="F23" s="15"/>
      <c r="G23" s="17" t="n">
        <f aca="false">IF(OR(E23="",F23=""),0,E23*F23)</f>
        <v>0</v>
      </c>
      <c r="H23" s="18" t="str">
        <f aca="false">IF(OR(E23="",F23=""),"",ROUND(E23*(1+F23/30),1))</f>
        <v/>
      </c>
      <c r="I23" s="19" t="str">
        <f aca="false">IFERROR(VLOOKUP(C23,운동DB!B5:C22,2,FALSE()),"")</f>
        <v/>
      </c>
      <c r="J23" s="20"/>
    </row>
    <row r="24" customFormat="false" ht="15" hidden="false" customHeight="false" outlineLevel="0" collapsed="false">
      <c r="B24" s="5"/>
      <c r="C24" s="6"/>
      <c r="D24" s="7"/>
      <c r="E24" s="8"/>
      <c r="F24" s="7"/>
      <c r="G24" s="9" t="n">
        <f aca="false">IF(OR(E24="",F24=""),0,E24*F24)</f>
        <v>0</v>
      </c>
      <c r="H24" s="10" t="str">
        <f aca="false">IF(OR(E24="",F24=""),"",ROUND(E24*(1+F24/30),1))</f>
        <v/>
      </c>
      <c r="I24" s="11" t="str">
        <f aca="false">IFERROR(VLOOKUP(C24,운동DB!B5:C22,2,FALSE()),"")</f>
        <v/>
      </c>
      <c r="J24" s="12"/>
    </row>
    <row r="25" customFormat="false" ht="15" hidden="false" customHeight="false" outlineLevel="0" collapsed="false">
      <c r="B25" s="13"/>
      <c r="C25" s="14"/>
      <c r="D25" s="15"/>
      <c r="E25" s="16"/>
      <c r="F25" s="15"/>
      <c r="G25" s="17" t="n">
        <f aca="false">IF(OR(E25="",F25=""),0,E25*F25)</f>
        <v>0</v>
      </c>
      <c r="H25" s="18" t="str">
        <f aca="false">IF(OR(E25="",F25=""),"",ROUND(E25*(1+F25/30),1))</f>
        <v/>
      </c>
      <c r="I25" s="19" t="str">
        <f aca="false">IFERROR(VLOOKUP(C25,운동DB!B5:C22,2,FALSE()),"")</f>
        <v/>
      </c>
      <c r="J25" s="20"/>
    </row>
    <row r="26" customFormat="false" ht="15" hidden="false" customHeight="false" outlineLevel="0" collapsed="false">
      <c r="B26" s="5"/>
      <c r="C26" s="6"/>
      <c r="D26" s="7"/>
      <c r="E26" s="8"/>
      <c r="F26" s="7"/>
      <c r="G26" s="9" t="n">
        <f aca="false">IF(OR(E26="",F26=""),0,E26*F26)</f>
        <v>0</v>
      </c>
      <c r="H26" s="10" t="str">
        <f aca="false">IF(OR(E26="",F26=""),"",ROUND(E26*(1+F26/30),1))</f>
        <v/>
      </c>
      <c r="I26" s="11" t="str">
        <f aca="false">IFERROR(VLOOKUP(C26,운동DB!B5:C22,2,FALSE()),"")</f>
        <v/>
      </c>
      <c r="J26" s="12"/>
    </row>
    <row r="27" customFormat="false" ht="15" hidden="false" customHeight="false" outlineLevel="0" collapsed="false">
      <c r="B27" s="13"/>
      <c r="C27" s="14"/>
      <c r="D27" s="15"/>
      <c r="E27" s="16"/>
      <c r="F27" s="15"/>
      <c r="G27" s="17" t="n">
        <f aca="false">IF(OR(E27="",F27=""),0,E27*F27)</f>
        <v>0</v>
      </c>
      <c r="H27" s="18" t="str">
        <f aca="false">IF(OR(E27="",F27=""),"",ROUND(E27*(1+F27/30),1))</f>
        <v/>
      </c>
      <c r="I27" s="19" t="str">
        <f aca="false">IFERROR(VLOOKUP(C27,운동DB!B5:C22,2,FALSE()),"")</f>
        <v/>
      </c>
      <c r="J27" s="20"/>
    </row>
    <row r="28" customFormat="false" ht="15" hidden="false" customHeight="false" outlineLevel="0" collapsed="false">
      <c r="B28" s="5"/>
      <c r="C28" s="6"/>
      <c r="D28" s="7"/>
      <c r="E28" s="8"/>
      <c r="F28" s="7"/>
      <c r="G28" s="9" t="n">
        <f aca="false">IF(OR(E28="",F28=""),0,E28*F28)</f>
        <v>0</v>
      </c>
      <c r="H28" s="10" t="str">
        <f aca="false">IF(OR(E28="",F28=""),"",ROUND(E28*(1+F28/30),1))</f>
        <v/>
      </c>
      <c r="I28" s="11" t="str">
        <f aca="false">IFERROR(VLOOKUP(C28,운동DB!B5:C22,2,FALSE()),"")</f>
        <v/>
      </c>
      <c r="J28" s="12"/>
    </row>
    <row r="29" customFormat="false" ht="15" hidden="false" customHeight="false" outlineLevel="0" collapsed="false">
      <c r="B29" s="13"/>
      <c r="C29" s="14"/>
      <c r="D29" s="15"/>
      <c r="E29" s="16"/>
      <c r="F29" s="15"/>
      <c r="G29" s="17" t="n">
        <f aca="false">IF(OR(E29="",F29=""),0,E29*F29)</f>
        <v>0</v>
      </c>
      <c r="H29" s="18" t="str">
        <f aca="false">IF(OR(E29="",F29=""),"",ROUND(E29*(1+F29/30),1))</f>
        <v/>
      </c>
      <c r="I29" s="19" t="str">
        <f aca="false">IFERROR(VLOOKUP(C29,운동DB!B5:C22,2,FALSE()),"")</f>
        <v/>
      </c>
      <c r="J29" s="20"/>
    </row>
    <row r="30" customFormat="false" ht="15" hidden="false" customHeight="false" outlineLevel="0" collapsed="false">
      <c r="B30" s="5"/>
      <c r="C30" s="6"/>
      <c r="D30" s="7"/>
      <c r="E30" s="8"/>
      <c r="F30" s="7"/>
      <c r="G30" s="9" t="n">
        <f aca="false">IF(OR(E30="",F30=""),0,E30*F30)</f>
        <v>0</v>
      </c>
      <c r="H30" s="10" t="str">
        <f aca="false">IF(OR(E30="",F30=""),"",ROUND(E30*(1+F30/30),1))</f>
        <v/>
      </c>
      <c r="I30" s="11" t="str">
        <f aca="false">IFERROR(VLOOKUP(C30,운동DB!B5:C22,2,FALSE()),"")</f>
        <v/>
      </c>
      <c r="J30" s="12"/>
    </row>
    <row r="31" customFormat="false" ht="15" hidden="false" customHeight="false" outlineLevel="0" collapsed="false">
      <c r="B31" s="13"/>
      <c r="C31" s="14"/>
      <c r="D31" s="15"/>
      <c r="E31" s="16"/>
      <c r="F31" s="15"/>
      <c r="G31" s="17" t="n">
        <f aca="false">IF(OR(E31="",F31=""),0,E31*F31)</f>
        <v>0</v>
      </c>
      <c r="H31" s="18" t="str">
        <f aca="false">IF(OR(E31="",F31=""),"",ROUND(E31*(1+F31/30),1))</f>
        <v/>
      </c>
      <c r="I31" s="19" t="str">
        <f aca="false">IFERROR(VLOOKUP(C31,운동DB!B5:C22,2,FALSE()),"")</f>
        <v/>
      </c>
      <c r="J31" s="20"/>
    </row>
    <row r="32" customFormat="false" ht="15" hidden="false" customHeight="false" outlineLevel="0" collapsed="false">
      <c r="B32" s="5"/>
      <c r="C32" s="6"/>
      <c r="D32" s="7"/>
      <c r="E32" s="8"/>
      <c r="F32" s="7"/>
      <c r="G32" s="9" t="n">
        <f aca="false">IF(OR(E32="",F32=""),0,E32*F32)</f>
        <v>0</v>
      </c>
      <c r="H32" s="10" t="str">
        <f aca="false">IF(OR(E32="",F32=""),"",ROUND(E32*(1+F32/30),1))</f>
        <v/>
      </c>
      <c r="I32" s="11" t="str">
        <f aca="false">IFERROR(VLOOKUP(C32,운동DB!B5:C22,2,FALSE()),"")</f>
        <v/>
      </c>
      <c r="J32" s="12"/>
    </row>
    <row r="33" customFormat="false" ht="15" hidden="false" customHeight="false" outlineLevel="0" collapsed="false">
      <c r="B33" s="13"/>
      <c r="C33" s="14"/>
      <c r="D33" s="15"/>
      <c r="E33" s="16"/>
      <c r="F33" s="15"/>
      <c r="G33" s="17" t="n">
        <f aca="false">IF(OR(E33="",F33=""),0,E33*F33)</f>
        <v>0</v>
      </c>
      <c r="H33" s="18" t="str">
        <f aca="false">IF(OR(E33="",F33=""),"",ROUND(E33*(1+F33/30),1))</f>
        <v/>
      </c>
      <c r="I33" s="19" t="str">
        <f aca="false">IFERROR(VLOOKUP(C33,운동DB!B5:C22,2,FALSE()),"")</f>
        <v/>
      </c>
      <c r="J33" s="20"/>
    </row>
    <row r="34" customFormat="false" ht="15" hidden="false" customHeight="false" outlineLevel="0" collapsed="false">
      <c r="B34" s="5"/>
      <c r="C34" s="6"/>
      <c r="D34" s="7"/>
      <c r="E34" s="8"/>
      <c r="F34" s="7"/>
      <c r="G34" s="9" t="n">
        <f aca="false">IF(OR(E34="",F34=""),0,E34*F34)</f>
        <v>0</v>
      </c>
      <c r="H34" s="10" t="str">
        <f aca="false">IF(OR(E34="",F34=""),"",ROUND(E34*(1+F34/30),1))</f>
        <v/>
      </c>
      <c r="I34" s="11" t="str">
        <f aca="false">IFERROR(VLOOKUP(C34,운동DB!B5:C22,2,FALSE()),"")</f>
        <v/>
      </c>
      <c r="J34" s="12"/>
    </row>
    <row r="35" customFormat="false" ht="15" hidden="false" customHeight="false" outlineLevel="0" collapsed="false">
      <c r="B35" s="13"/>
      <c r="C35" s="14"/>
      <c r="D35" s="15"/>
      <c r="E35" s="16"/>
      <c r="F35" s="15"/>
      <c r="G35" s="17" t="n">
        <f aca="false">IF(OR(E35="",F35=""),0,E35*F35)</f>
        <v>0</v>
      </c>
      <c r="H35" s="18" t="str">
        <f aca="false">IF(OR(E35="",F35=""),"",ROUND(E35*(1+F35/30),1))</f>
        <v/>
      </c>
      <c r="I35" s="19" t="str">
        <f aca="false">IFERROR(VLOOKUP(C35,운동DB!B5:C22,2,FALSE()),"")</f>
        <v/>
      </c>
      <c r="J35" s="20"/>
    </row>
    <row r="36" customFormat="false" ht="15" hidden="false" customHeight="false" outlineLevel="0" collapsed="false">
      <c r="B36" s="5"/>
      <c r="C36" s="6"/>
      <c r="D36" s="7"/>
      <c r="E36" s="8"/>
      <c r="F36" s="7"/>
      <c r="G36" s="9" t="n">
        <f aca="false">IF(OR(E36="",F36=""),0,E36*F36)</f>
        <v>0</v>
      </c>
      <c r="H36" s="10" t="str">
        <f aca="false">IF(OR(E36="",F36=""),"",ROUND(E36*(1+F36/30),1))</f>
        <v/>
      </c>
      <c r="I36" s="11" t="str">
        <f aca="false">IFERROR(VLOOKUP(C36,운동DB!B5:C22,2,FALSE()),"")</f>
        <v/>
      </c>
      <c r="J36" s="12"/>
    </row>
    <row r="37" customFormat="false" ht="15" hidden="false" customHeight="false" outlineLevel="0" collapsed="false">
      <c r="B37" s="13"/>
      <c r="C37" s="14"/>
      <c r="D37" s="15"/>
      <c r="E37" s="16"/>
      <c r="F37" s="15"/>
      <c r="G37" s="17" t="n">
        <f aca="false">IF(OR(E37="",F37=""),0,E37*F37)</f>
        <v>0</v>
      </c>
      <c r="H37" s="18" t="str">
        <f aca="false">IF(OR(E37="",F37=""),"",ROUND(E37*(1+F37/30),1))</f>
        <v/>
      </c>
      <c r="I37" s="19" t="str">
        <f aca="false">IFERROR(VLOOKUP(C37,운동DB!B5:C22,2,FALSE()),"")</f>
        <v/>
      </c>
      <c r="J37" s="20"/>
    </row>
    <row r="38" customFormat="false" ht="15" hidden="false" customHeight="false" outlineLevel="0" collapsed="false">
      <c r="B38" s="5"/>
      <c r="C38" s="6"/>
      <c r="D38" s="7"/>
      <c r="E38" s="8"/>
      <c r="F38" s="7"/>
      <c r="G38" s="9" t="n">
        <f aca="false">IF(OR(E38="",F38=""),0,E38*F38)</f>
        <v>0</v>
      </c>
      <c r="H38" s="10" t="str">
        <f aca="false">IF(OR(E38="",F38=""),"",ROUND(E38*(1+F38/30),1))</f>
        <v/>
      </c>
      <c r="I38" s="11" t="str">
        <f aca="false">IFERROR(VLOOKUP(C38,운동DB!B5:C22,2,FALSE()),"")</f>
        <v/>
      </c>
      <c r="J38" s="12"/>
    </row>
    <row r="39" customFormat="false" ht="15" hidden="false" customHeight="false" outlineLevel="0" collapsed="false">
      <c r="B39" s="13"/>
      <c r="C39" s="14"/>
      <c r="D39" s="15"/>
      <c r="E39" s="16"/>
      <c r="F39" s="15"/>
      <c r="G39" s="17" t="n">
        <f aca="false">IF(OR(E39="",F39=""),0,E39*F39)</f>
        <v>0</v>
      </c>
      <c r="H39" s="18" t="str">
        <f aca="false">IF(OR(E39="",F39=""),"",ROUND(E39*(1+F39/30),1))</f>
        <v/>
      </c>
      <c r="I39" s="19" t="str">
        <f aca="false">IFERROR(VLOOKUP(C39,운동DB!B5:C22,2,FALSE()),"")</f>
        <v/>
      </c>
      <c r="J39" s="20"/>
    </row>
    <row r="40" customFormat="false" ht="15" hidden="false" customHeight="false" outlineLevel="0" collapsed="false">
      <c r="B40" s="5"/>
      <c r="C40" s="6"/>
      <c r="D40" s="7"/>
      <c r="E40" s="8"/>
      <c r="F40" s="7"/>
      <c r="G40" s="9" t="n">
        <f aca="false">IF(OR(E40="",F40=""),0,E40*F40)</f>
        <v>0</v>
      </c>
      <c r="H40" s="10" t="str">
        <f aca="false">IF(OR(E40="",F40=""),"",ROUND(E40*(1+F40/30),1))</f>
        <v/>
      </c>
      <c r="I40" s="11" t="str">
        <f aca="false">IFERROR(VLOOKUP(C40,운동DB!B5:C22,2,FALSE()),"")</f>
        <v/>
      </c>
      <c r="J40" s="12"/>
    </row>
    <row r="41" customFormat="false" ht="15" hidden="false" customHeight="false" outlineLevel="0" collapsed="false">
      <c r="B41" s="13"/>
      <c r="C41" s="14"/>
      <c r="D41" s="15"/>
      <c r="E41" s="16"/>
      <c r="F41" s="15"/>
      <c r="G41" s="17" t="n">
        <f aca="false">IF(OR(E41="",F41=""),0,E41*F41)</f>
        <v>0</v>
      </c>
      <c r="H41" s="18" t="str">
        <f aca="false">IF(OR(E41="",F41=""),"",ROUND(E41*(1+F41/30),1))</f>
        <v/>
      </c>
      <c r="I41" s="19" t="str">
        <f aca="false">IFERROR(VLOOKUP(C41,운동DB!B5:C22,2,FALSE()),"")</f>
        <v/>
      </c>
      <c r="J41" s="20"/>
    </row>
    <row r="42" customFormat="false" ht="15" hidden="false" customHeight="false" outlineLevel="0" collapsed="false">
      <c r="B42" s="5"/>
      <c r="C42" s="6"/>
      <c r="D42" s="7"/>
      <c r="E42" s="8"/>
      <c r="F42" s="7"/>
      <c r="G42" s="9" t="n">
        <f aca="false">IF(OR(E42="",F42=""),0,E42*F42)</f>
        <v>0</v>
      </c>
      <c r="H42" s="10" t="str">
        <f aca="false">IF(OR(E42="",F42=""),"",ROUND(E42*(1+F42/30),1))</f>
        <v/>
      </c>
      <c r="I42" s="11" t="str">
        <f aca="false">IFERROR(VLOOKUP(C42,운동DB!B5:C22,2,FALSE()),"")</f>
        <v/>
      </c>
      <c r="J42" s="12"/>
    </row>
    <row r="43" customFormat="false" ht="15" hidden="false" customHeight="false" outlineLevel="0" collapsed="false">
      <c r="B43" s="13"/>
      <c r="C43" s="14"/>
      <c r="D43" s="15"/>
      <c r="E43" s="16"/>
      <c r="F43" s="15"/>
      <c r="G43" s="17" t="n">
        <f aca="false">IF(OR(E43="",F43=""),0,E43*F43)</f>
        <v>0</v>
      </c>
      <c r="H43" s="18" t="str">
        <f aca="false">IF(OR(E43="",F43=""),"",ROUND(E43*(1+F43/30),1))</f>
        <v/>
      </c>
      <c r="I43" s="19" t="str">
        <f aca="false">IFERROR(VLOOKUP(C43,운동DB!B5:C22,2,FALSE()),"")</f>
        <v/>
      </c>
      <c r="J43" s="20"/>
    </row>
    <row r="44" customFormat="false" ht="15" hidden="false" customHeight="false" outlineLevel="0" collapsed="false">
      <c r="B44" s="5"/>
      <c r="C44" s="6"/>
      <c r="D44" s="7"/>
      <c r="E44" s="8"/>
      <c r="F44" s="7"/>
      <c r="G44" s="9" t="n">
        <f aca="false">IF(OR(E44="",F44=""),0,E44*F44)</f>
        <v>0</v>
      </c>
      <c r="H44" s="10" t="str">
        <f aca="false">IF(OR(E44="",F44=""),"",ROUND(E44*(1+F44/30),1))</f>
        <v/>
      </c>
      <c r="I44" s="11" t="str">
        <f aca="false">IFERROR(VLOOKUP(C44,운동DB!B5:C22,2,FALSE()),"")</f>
        <v/>
      </c>
      <c r="J44" s="12"/>
    </row>
    <row r="45" customFormat="false" ht="15" hidden="false" customHeight="false" outlineLevel="0" collapsed="false">
      <c r="B45" s="13"/>
      <c r="C45" s="14"/>
      <c r="D45" s="15"/>
      <c r="E45" s="16"/>
      <c r="F45" s="15"/>
      <c r="G45" s="17" t="n">
        <f aca="false">IF(OR(E45="",F45=""),0,E45*F45)</f>
        <v>0</v>
      </c>
      <c r="H45" s="18" t="str">
        <f aca="false">IF(OR(E45="",F45=""),"",ROUND(E45*(1+F45/30),1))</f>
        <v/>
      </c>
      <c r="I45" s="19" t="str">
        <f aca="false">IFERROR(VLOOKUP(C45,운동DB!B5:C22,2,FALSE()),"")</f>
        <v/>
      </c>
      <c r="J45" s="20"/>
    </row>
    <row r="46" customFormat="false" ht="15" hidden="false" customHeight="false" outlineLevel="0" collapsed="false">
      <c r="B46" s="5"/>
      <c r="C46" s="6"/>
      <c r="D46" s="7"/>
      <c r="E46" s="8"/>
      <c r="F46" s="7"/>
      <c r="G46" s="9" t="n">
        <f aca="false">IF(OR(E46="",F46=""),0,E46*F46)</f>
        <v>0</v>
      </c>
      <c r="H46" s="10" t="str">
        <f aca="false">IF(OR(E46="",F46=""),"",ROUND(E46*(1+F46/30),1))</f>
        <v/>
      </c>
      <c r="I46" s="11" t="str">
        <f aca="false">IFERROR(VLOOKUP(C46,운동DB!B5:C22,2,FALSE()),"")</f>
        <v/>
      </c>
      <c r="J46" s="12"/>
    </row>
    <row r="47" customFormat="false" ht="15" hidden="false" customHeight="false" outlineLevel="0" collapsed="false">
      <c r="B47" s="13"/>
      <c r="C47" s="14"/>
      <c r="D47" s="15"/>
      <c r="E47" s="16"/>
      <c r="F47" s="15"/>
      <c r="G47" s="17" t="n">
        <f aca="false">IF(OR(E47="",F47=""),0,E47*F47)</f>
        <v>0</v>
      </c>
      <c r="H47" s="18" t="str">
        <f aca="false">IF(OR(E47="",F47=""),"",ROUND(E47*(1+F47/30),1))</f>
        <v/>
      </c>
      <c r="I47" s="19" t="str">
        <f aca="false">IFERROR(VLOOKUP(C47,운동DB!B5:C22,2,FALSE()),"")</f>
        <v/>
      </c>
      <c r="J47" s="20"/>
    </row>
    <row r="48" customFormat="false" ht="15" hidden="false" customHeight="false" outlineLevel="0" collapsed="false">
      <c r="B48" s="5"/>
      <c r="C48" s="6"/>
      <c r="D48" s="7"/>
      <c r="E48" s="8"/>
      <c r="F48" s="7"/>
      <c r="G48" s="9" t="n">
        <f aca="false">IF(OR(E48="",F48=""),0,E48*F48)</f>
        <v>0</v>
      </c>
      <c r="H48" s="10" t="str">
        <f aca="false">IF(OR(E48="",F48=""),"",ROUND(E48*(1+F48/30),1))</f>
        <v/>
      </c>
      <c r="I48" s="11" t="str">
        <f aca="false">IFERROR(VLOOKUP(C48,운동DB!B5:C22,2,FALSE()),"")</f>
        <v/>
      </c>
      <c r="J48" s="12"/>
    </row>
    <row r="49" customFormat="false" ht="15" hidden="false" customHeight="false" outlineLevel="0" collapsed="false">
      <c r="B49" s="13"/>
      <c r="C49" s="14"/>
      <c r="D49" s="15"/>
      <c r="E49" s="16"/>
      <c r="F49" s="15"/>
      <c r="G49" s="17" t="n">
        <f aca="false">IF(OR(E49="",F49=""),0,E49*F49)</f>
        <v>0</v>
      </c>
      <c r="H49" s="18" t="str">
        <f aca="false">IF(OR(E49="",F49=""),"",ROUND(E49*(1+F49/30),1))</f>
        <v/>
      </c>
      <c r="I49" s="19" t="str">
        <f aca="false">IFERROR(VLOOKUP(C49,운동DB!B5:C22,2,FALSE()),"")</f>
        <v/>
      </c>
      <c r="J49" s="20"/>
    </row>
    <row r="50" customFormat="false" ht="15" hidden="false" customHeight="false" outlineLevel="0" collapsed="false">
      <c r="B50" s="5"/>
      <c r="C50" s="6"/>
      <c r="D50" s="7"/>
      <c r="E50" s="8"/>
      <c r="F50" s="7"/>
      <c r="G50" s="9" t="n">
        <f aca="false">IF(OR(E50="",F50=""),0,E50*F50)</f>
        <v>0</v>
      </c>
      <c r="H50" s="10" t="str">
        <f aca="false">IF(OR(E50="",F50=""),"",ROUND(E50*(1+F50/30),1))</f>
        <v/>
      </c>
      <c r="I50" s="11" t="str">
        <f aca="false">IFERROR(VLOOKUP(C50,운동DB!B5:C22,2,FALSE()),"")</f>
        <v/>
      </c>
      <c r="J50" s="12"/>
    </row>
    <row r="51" customFormat="false" ht="15" hidden="false" customHeight="false" outlineLevel="0" collapsed="false">
      <c r="B51" s="13"/>
      <c r="C51" s="14"/>
      <c r="D51" s="15"/>
      <c r="E51" s="16"/>
      <c r="F51" s="15"/>
      <c r="G51" s="17" t="n">
        <f aca="false">IF(OR(E51="",F51=""),0,E51*F51)</f>
        <v>0</v>
      </c>
      <c r="H51" s="18" t="str">
        <f aca="false">IF(OR(E51="",F51=""),"",ROUND(E51*(1+F51/30),1))</f>
        <v/>
      </c>
      <c r="I51" s="19" t="str">
        <f aca="false">IFERROR(VLOOKUP(C51,운동DB!B5:C22,2,FALSE()),"")</f>
        <v/>
      </c>
      <c r="J51" s="20"/>
    </row>
    <row r="52" customFormat="false" ht="15" hidden="false" customHeight="false" outlineLevel="0" collapsed="false">
      <c r="B52" s="5"/>
      <c r="C52" s="6"/>
      <c r="D52" s="7"/>
      <c r="E52" s="8"/>
      <c r="F52" s="7"/>
      <c r="G52" s="9" t="n">
        <f aca="false">IF(OR(E52="",F52=""),0,E52*F52)</f>
        <v>0</v>
      </c>
      <c r="H52" s="10" t="str">
        <f aca="false">IF(OR(E52="",F52=""),"",ROUND(E52*(1+F52/30),1))</f>
        <v/>
      </c>
      <c r="I52" s="11" t="str">
        <f aca="false">IFERROR(VLOOKUP(C52,운동DB!B5:C22,2,FALSE()),"")</f>
        <v/>
      </c>
      <c r="J52" s="12"/>
    </row>
    <row r="53" customFormat="false" ht="15" hidden="false" customHeight="false" outlineLevel="0" collapsed="false">
      <c r="B53" s="13"/>
      <c r="C53" s="14"/>
      <c r="D53" s="15"/>
      <c r="E53" s="16"/>
      <c r="F53" s="15"/>
      <c r="G53" s="17" t="n">
        <f aca="false">IF(OR(E53="",F53=""),0,E53*F53)</f>
        <v>0</v>
      </c>
      <c r="H53" s="18" t="str">
        <f aca="false">IF(OR(E53="",F53=""),"",ROUND(E53*(1+F53/30),1))</f>
        <v/>
      </c>
      <c r="I53" s="19" t="str">
        <f aca="false">IFERROR(VLOOKUP(C53,운동DB!B5:C22,2,FALSE()),"")</f>
        <v/>
      </c>
      <c r="J53" s="20"/>
    </row>
    <row r="54" customFormat="false" ht="15" hidden="false" customHeight="false" outlineLevel="0" collapsed="false">
      <c r="B54" s="5"/>
      <c r="C54" s="6"/>
      <c r="D54" s="7"/>
      <c r="E54" s="8"/>
      <c r="F54" s="7"/>
      <c r="G54" s="9" t="n">
        <f aca="false">IF(OR(E54="",F54=""),0,E54*F54)</f>
        <v>0</v>
      </c>
      <c r="H54" s="10" t="str">
        <f aca="false">IF(OR(E54="",F54=""),"",ROUND(E54*(1+F54/30),1))</f>
        <v/>
      </c>
      <c r="I54" s="11" t="str">
        <f aca="false">IFERROR(VLOOKUP(C54,운동DB!B5:C22,2,FALSE()),"")</f>
        <v/>
      </c>
      <c r="J54" s="12"/>
    </row>
    <row r="55" customFormat="false" ht="15" hidden="false" customHeight="false" outlineLevel="0" collapsed="false">
      <c r="B55" s="13"/>
      <c r="C55" s="14"/>
      <c r="D55" s="15"/>
      <c r="E55" s="16"/>
      <c r="F55" s="15"/>
      <c r="G55" s="17" t="n">
        <f aca="false">IF(OR(E55="",F55=""),0,E55*F55)</f>
        <v>0</v>
      </c>
      <c r="H55" s="18" t="str">
        <f aca="false">IF(OR(E55="",F55=""),"",ROUND(E55*(1+F55/30),1))</f>
        <v/>
      </c>
      <c r="I55" s="19" t="str">
        <f aca="false">IFERROR(VLOOKUP(C55,운동DB!B5:C22,2,FALSE()),"")</f>
        <v/>
      </c>
      <c r="J55" s="20"/>
    </row>
    <row r="56" customFormat="false" ht="15" hidden="false" customHeight="false" outlineLevel="0" collapsed="false">
      <c r="B56" s="5"/>
      <c r="C56" s="6"/>
      <c r="D56" s="7"/>
      <c r="E56" s="8"/>
      <c r="F56" s="7"/>
      <c r="G56" s="9" t="n">
        <f aca="false">IF(OR(E56="",F56=""),0,E56*F56)</f>
        <v>0</v>
      </c>
      <c r="H56" s="10" t="str">
        <f aca="false">IF(OR(E56="",F56=""),"",ROUND(E56*(1+F56/30),1))</f>
        <v/>
      </c>
      <c r="I56" s="11" t="str">
        <f aca="false">IFERROR(VLOOKUP(C56,운동DB!B5:C22,2,FALSE()),"")</f>
        <v/>
      </c>
      <c r="J56" s="12"/>
    </row>
    <row r="57" customFormat="false" ht="15" hidden="false" customHeight="false" outlineLevel="0" collapsed="false">
      <c r="B57" s="13"/>
      <c r="C57" s="14"/>
      <c r="D57" s="15"/>
      <c r="E57" s="16"/>
      <c r="F57" s="15"/>
      <c r="G57" s="17" t="n">
        <f aca="false">IF(OR(E57="",F57=""),0,E57*F57)</f>
        <v>0</v>
      </c>
      <c r="H57" s="18" t="str">
        <f aca="false">IF(OR(E57="",F57=""),"",ROUND(E57*(1+F57/30),1))</f>
        <v/>
      </c>
      <c r="I57" s="19" t="str">
        <f aca="false">IFERROR(VLOOKUP(C57,운동DB!B5:C22,2,FALSE()),"")</f>
        <v/>
      </c>
      <c r="J57" s="20"/>
    </row>
    <row r="58" customFormat="false" ht="15" hidden="false" customHeight="false" outlineLevel="0" collapsed="false">
      <c r="B58" s="5"/>
      <c r="C58" s="6"/>
      <c r="D58" s="7"/>
      <c r="E58" s="8"/>
      <c r="F58" s="7"/>
      <c r="G58" s="9" t="n">
        <f aca="false">IF(OR(E58="",F58=""),0,E58*F58)</f>
        <v>0</v>
      </c>
      <c r="H58" s="10" t="str">
        <f aca="false">IF(OR(E58="",F58=""),"",ROUND(E58*(1+F58/30),1))</f>
        <v/>
      </c>
      <c r="I58" s="11" t="str">
        <f aca="false">IFERROR(VLOOKUP(C58,운동DB!B5:C22,2,FALSE()),"")</f>
        <v/>
      </c>
      <c r="J58" s="12"/>
    </row>
    <row r="59" customFormat="false" ht="15" hidden="false" customHeight="false" outlineLevel="0" collapsed="false">
      <c r="B59" s="13"/>
      <c r="C59" s="14"/>
      <c r="D59" s="15"/>
      <c r="E59" s="16"/>
      <c r="F59" s="15"/>
      <c r="G59" s="17" t="n">
        <f aca="false">IF(OR(E59="",F59=""),0,E59*F59)</f>
        <v>0</v>
      </c>
      <c r="H59" s="18" t="str">
        <f aca="false">IF(OR(E59="",F59=""),"",ROUND(E59*(1+F59/30),1))</f>
        <v/>
      </c>
      <c r="I59" s="19" t="str">
        <f aca="false">IFERROR(VLOOKUP(C59,운동DB!B5:C22,2,FALSE()),"")</f>
        <v/>
      </c>
      <c r="J59" s="20"/>
    </row>
    <row r="60" customFormat="false" ht="15" hidden="false" customHeight="false" outlineLevel="0" collapsed="false">
      <c r="B60" s="5"/>
      <c r="C60" s="6"/>
      <c r="D60" s="7"/>
      <c r="E60" s="8"/>
      <c r="F60" s="7"/>
      <c r="G60" s="9" t="n">
        <f aca="false">IF(OR(E60="",F60=""),0,E60*F60)</f>
        <v>0</v>
      </c>
      <c r="H60" s="10" t="str">
        <f aca="false">IF(OR(E60="",F60=""),"",ROUND(E60*(1+F60/30),1))</f>
        <v/>
      </c>
      <c r="I60" s="11" t="str">
        <f aca="false">IFERROR(VLOOKUP(C60,운동DB!B5:C22,2,FALSE()),"")</f>
        <v/>
      </c>
      <c r="J60" s="12"/>
    </row>
    <row r="61" customFormat="false" ht="15" hidden="false" customHeight="false" outlineLevel="0" collapsed="false">
      <c r="B61" s="13"/>
      <c r="C61" s="14"/>
      <c r="D61" s="15"/>
      <c r="E61" s="16"/>
      <c r="F61" s="15"/>
      <c r="G61" s="17" t="n">
        <f aca="false">IF(OR(E61="",F61=""),0,E61*F61)</f>
        <v>0</v>
      </c>
      <c r="H61" s="18" t="str">
        <f aca="false">IF(OR(E61="",F61=""),"",ROUND(E61*(1+F61/30),1))</f>
        <v/>
      </c>
      <c r="I61" s="19" t="str">
        <f aca="false">IFERROR(VLOOKUP(C61,운동DB!B5:C22,2,FALSE()),"")</f>
        <v/>
      </c>
      <c r="J61" s="20"/>
    </row>
    <row r="62" customFormat="false" ht="15" hidden="false" customHeight="false" outlineLevel="0" collapsed="false">
      <c r="B62" s="5"/>
      <c r="C62" s="6"/>
      <c r="D62" s="7"/>
      <c r="E62" s="8"/>
      <c r="F62" s="7"/>
      <c r="G62" s="9" t="n">
        <f aca="false">IF(OR(E62="",F62=""),0,E62*F62)</f>
        <v>0</v>
      </c>
      <c r="H62" s="10" t="str">
        <f aca="false">IF(OR(E62="",F62=""),"",ROUND(E62*(1+F62/30),1))</f>
        <v/>
      </c>
      <c r="I62" s="11" t="str">
        <f aca="false">IFERROR(VLOOKUP(C62,운동DB!B5:C22,2,FALSE()),"")</f>
        <v/>
      </c>
      <c r="J62" s="12"/>
    </row>
    <row r="63" customFormat="false" ht="15" hidden="false" customHeight="false" outlineLevel="0" collapsed="false">
      <c r="B63" s="13"/>
      <c r="C63" s="14"/>
      <c r="D63" s="15"/>
      <c r="E63" s="16"/>
      <c r="F63" s="15"/>
      <c r="G63" s="17" t="n">
        <f aca="false">IF(OR(E63="",F63=""),0,E63*F63)</f>
        <v>0</v>
      </c>
      <c r="H63" s="18" t="str">
        <f aca="false">IF(OR(E63="",F63=""),"",ROUND(E63*(1+F63/30),1))</f>
        <v/>
      </c>
      <c r="I63" s="19" t="str">
        <f aca="false">IFERROR(VLOOKUP(C63,운동DB!B5:C22,2,FALSE()),"")</f>
        <v/>
      </c>
      <c r="J63" s="20"/>
    </row>
    <row r="64" customFormat="false" ht="15" hidden="false" customHeight="false" outlineLevel="0" collapsed="false">
      <c r="B64" s="5"/>
      <c r="C64" s="6"/>
      <c r="D64" s="7"/>
      <c r="E64" s="8"/>
      <c r="F64" s="7"/>
      <c r="G64" s="9" t="n">
        <f aca="false">IF(OR(E64="",F64=""),0,E64*F64)</f>
        <v>0</v>
      </c>
      <c r="H64" s="10" t="str">
        <f aca="false">IF(OR(E64="",F64=""),"",ROUND(E64*(1+F64/30),1))</f>
        <v/>
      </c>
      <c r="I64" s="11" t="str">
        <f aca="false">IFERROR(VLOOKUP(C64,운동DB!B5:C22,2,FALSE()),"")</f>
        <v/>
      </c>
      <c r="J64" s="12"/>
    </row>
    <row r="65" customFormat="false" ht="15" hidden="false" customHeight="false" outlineLevel="0" collapsed="false">
      <c r="B65" s="13"/>
      <c r="C65" s="14"/>
      <c r="D65" s="15"/>
      <c r="E65" s="16"/>
      <c r="F65" s="15"/>
      <c r="G65" s="17" t="n">
        <f aca="false">IF(OR(E65="",F65=""),0,E65*F65)</f>
        <v>0</v>
      </c>
      <c r="H65" s="18" t="str">
        <f aca="false">IF(OR(E65="",F65=""),"",ROUND(E65*(1+F65/30),1))</f>
        <v/>
      </c>
      <c r="I65" s="19" t="str">
        <f aca="false">IFERROR(VLOOKUP(C65,운동DB!B5:C22,2,FALSE()),"")</f>
        <v/>
      </c>
      <c r="J65" s="20"/>
    </row>
    <row r="66" customFormat="false" ht="15" hidden="false" customHeight="false" outlineLevel="0" collapsed="false">
      <c r="B66" s="5"/>
      <c r="C66" s="6"/>
      <c r="D66" s="7"/>
      <c r="E66" s="8"/>
      <c r="F66" s="7"/>
      <c r="G66" s="9" t="n">
        <f aca="false">IF(OR(E66="",F66=""),0,E66*F66)</f>
        <v>0</v>
      </c>
      <c r="H66" s="10" t="str">
        <f aca="false">IF(OR(E66="",F66=""),"",ROUND(E66*(1+F66/30),1))</f>
        <v/>
      </c>
      <c r="I66" s="11" t="str">
        <f aca="false">IFERROR(VLOOKUP(C66,운동DB!B5:C22,2,FALSE()),"")</f>
        <v/>
      </c>
      <c r="J66" s="12"/>
    </row>
    <row r="67" customFormat="false" ht="15" hidden="false" customHeight="false" outlineLevel="0" collapsed="false">
      <c r="B67" s="13"/>
      <c r="C67" s="14"/>
      <c r="D67" s="15"/>
      <c r="E67" s="16"/>
      <c r="F67" s="15"/>
      <c r="G67" s="17" t="n">
        <f aca="false">IF(OR(E67="",F67=""),0,E67*F67)</f>
        <v>0</v>
      </c>
      <c r="H67" s="18" t="str">
        <f aca="false">IF(OR(E67="",F67=""),"",ROUND(E67*(1+F67/30),1))</f>
        <v/>
      </c>
      <c r="I67" s="19" t="str">
        <f aca="false">IFERROR(VLOOKUP(C67,운동DB!B5:C22,2,FALSE()),"")</f>
        <v/>
      </c>
      <c r="J67" s="20"/>
    </row>
    <row r="68" customFormat="false" ht="15" hidden="false" customHeight="false" outlineLevel="0" collapsed="false">
      <c r="B68" s="5"/>
      <c r="C68" s="6"/>
      <c r="D68" s="7"/>
      <c r="E68" s="8"/>
      <c r="F68" s="7"/>
      <c r="G68" s="9" t="n">
        <f aca="false">IF(OR(E68="",F68=""),0,E68*F68)</f>
        <v>0</v>
      </c>
      <c r="H68" s="10" t="str">
        <f aca="false">IF(OR(E68="",F68=""),"",ROUND(E68*(1+F68/30),1))</f>
        <v/>
      </c>
      <c r="I68" s="11" t="str">
        <f aca="false">IFERROR(VLOOKUP(C68,운동DB!B5:C22,2,FALSE()),"")</f>
        <v/>
      </c>
      <c r="J68" s="12"/>
    </row>
    <row r="69" customFormat="false" ht="15" hidden="false" customHeight="false" outlineLevel="0" collapsed="false">
      <c r="B69" s="13"/>
      <c r="C69" s="14"/>
      <c r="D69" s="15"/>
      <c r="E69" s="16"/>
      <c r="F69" s="15"/>
      <c r="G69" s="17" t="n">
        <f aca="false">IF(OR(E69="",F69=""),0,E69*F69)</f>
        <v>0</v>
      </c>
      <c r="H69" s="18" t="str">
        <f aca="false">IF(OR(E69="",F69=""),"",ROUND(E69*(1+F69/30),1))</f>
        <v/>
      </c>
      <c r="I69" s="19" t="str">
        <f aca="false">IFERROR(VLOOKUP(C69,운동DB!B5:C22,2,FALSE()),"")</f>
        <v/>
      </c>
      <c r="J69" s="20"/>
    </row>
    <row r="70" customFormat="false" ht="15" hidden="false" customHeight="false" outlineLevel="0" collapsed="false">
      <c r="B70" s="5"/>
      <c r="C70" s="6"/>
      <c r="D70" s="7"/>
      <c r="E70" s="8"/>
      <c r="F70" s="7"/>
      <c r="G70" s="9" t="n">
        <f aca="false">IF(OR(E70="",F70=""),0,E70*F70)</f>
        <v>0</v>
      </c>
      <c r="H70" s="10" t="str">
        <f aca="false">IF(OR(E70="",F70=""),"",ROUND(E70*(1+F70/30),1))</f>
        <v/>
      </c>
      <c r="I70" s="11" t="str">
        <f aca="false">IFERROR(VLOOKUP(C70,운동DB!B5:C22,2,FALSE()),"")</f>
        <v/>
      </c>
      <c r="J70" s="12"/>
    </row>
    <row r="71" customFormat="false" ht="15" hidden="false" customHeight="false" outlineLevel="0" collapsed="false">
      <c r="B71" s="13"/>
      <c r="C71" s="14"/>
      <c r="D71" s="15"/>
      <c r="E71" s="16"/>
      <c r="F71" s="15"/>
      <c r="G71" s="17" t="n">
        <f aca="false">IF(OR(E71="",F71=""),0,E71*F71)</f>
        <v>0</v>
      </c>
      <c r="H71" s="18" t="str">
        <f aca="false">IF(OR(E71="",F71=""),"",ROUND(E71*(1+F71/30),1))</f>
        <v/>
      </c>
      <c r="I71" s="19" t="str">
        <f aca="false">IFERROR(VLOOKUP(C71,운동DB!B5:C22,2,FALSE()),"")</f>
        <v/>
      </c>
      <c r="J71" s="20"/>
    </row>
    <row r="72" customFormat="false" ht="15" hidden="false" customHeight="false" outlineLevel="0" collapsed="false">
      <c r="B72" s="5"/>
      <c r="C72" s="6"/>
      <c r="D72" s="7"/>
      <c r="E72" s="8"/>
      <c r="F72" s="7"/>
      <c r="G72" s="9" t="n">
        <f aca="false">IF(OR(E72="",F72=""),0,E72*F72)</f>
        <v>0</v>
      </c>
      <c r="H72" s="10" t="str">
        <f aca="false">IF(OR(E72="",F72=""),"",ROUND(E72*(1+F72/30),1))</f>
        <v/>
      </c>
      <c r="I72" s="11" t="str">
        <f aca="false">IFERROR(VLOOKUP(C72,운동DB!B5:C22,2,FALSE()),"")</f>
        <v/>
      </c>
      <c r="J72" s="12"/>
    </row>
    <row r="73" customFormat="false" ht="15" hidden="false" customHeight="false" outlineLevel="0" collapsed="false">
      <c r="B73" s="13"/>
      <c r="C73" s="14"/>
      <c r="D73" s="15"/>
      <c r="E73" s="16"/>
      <c r="F73" s="15"/>
      <c r="G73" s="17" t="n">
        <f aca="false">IF(OR(E73="",F73=""),0,E73*F73)</f>
        <v>0</v>
      </c>
      <c r="H73" s="18" t="str">
        <f aca="false">IF(OR(E73="",F73=""),"",ROUND(E73*(1+F73/30),1))</f>
        <v/>
      </c>
      <c r="I73" s="19" t="str">
        <f aca="false">IFERROR(VLOOKUP(C73,운동DB!B5:C22,2,FALSE()),"")</f>
        <v/>
      </c>
      <c r="J73" s="20"/>
    </row>
    <row r="74" customFormat="false" ht="15" hidden="false" customHeight="false" outlineLevel="0" collapsed="false">
      <c r="B74" s="5"/>
      <c r="C74" s="6"/>
      <c r="D74" s="7"/>
      <c r="E74" s="8"/>
      <c r="F74" s="7"/>
      <c r="G74" s="9" t="n">
        <f aca="false">IF(OR(E74="",F74=""),0,E74*F74)</f>
        <v>0</v>
      </c>
      <c r="H74" s="10" t="str">
        <f aca="false">IF(OR(E74="",F74=""),"",ROUND(E74*(1+F74/30),1))</f>
        <v/>
      </c>
      <c r="I74" s="11" t="str">
        <f aca="false">IFERROR(VLOOKUP(C74,운동DB!B5:C22,2,FALSE()),"")</f>
        <v/>
      </c>
      <c r="J74" s="12"/>
    </row>
    <row r="75" customFormat="false" ht="15" hidden="false" customHeight="false" outlineLevel="0" collapsed="false">
      <c r="B75" s="13"/>
      <c r="C75" s="14"/>
      <c r="D75" s="15"/>
      <c r="E75" s="16"/>
      <c r="F75" s="15"/>
      <c r="G75" s="17" t="n">
        <f aca="false">IF(OR(E75="",F75=""),0,E75*F75)</f>
        <v>0</v>
      </c>
      <c r="H75" s="18" t="str">
        <f aca="false">IF(OR(E75="",F75=""),"",ROUND(E75*(1+F75/30),1))</f>
        <v/>
      </c>
      <c r="I75" s="19" t="str">
        <f aca="false">IFERROR(VLOOKUP(C75,운동DB!B5:C22,2,FALSE()),"")</f>
        <v/>
      </c>
      <c r="J75" s="20"/>
    </row>
    <row r="76" customFormat="false" ht="15" hidden="false" customHeight="false" outlineLevel="0" collapsed="false">
      <c r="B76" s="5"/>
      <c r="C76" s="6"/>
      <c r="D76" s="7"/>
      <c r="E76" s="8"/>
      <c r="F76" s="7"/>
      <c r="G76" s="9" t="n">
        <f aca="false">IF(OR(E76="",F76=""),0,E76*F76)</f>
        <v>0</v>
      </c>
      <c r="H76" s="10" t="str">
        <f aca="false">IF(OR(E76="",F76=""),"",ROUND(E76*(1+F76/30),1))</f>
        <v/>
      </c>
      <c r="I76" s="11" t="str">
        <f aca="false">IFERROR(VLOOKUP(C76,운동DB!B5:C22,2,FALSE()),"")</f>
        <v/>
      </c>
      <c r="J76" s="12"/>
    </row>
    <row r="77" customFormat="false" ht="15" hidden="false" customHeight="false" outlineLevel="0" collapsed="false">
      <c r="B77" s="13"/>
      <c r="C77" s="14"/>
      <c r="D77" s="15"/>
      <c r="E77" s="16"/>
      <c r="F77" s="15"/>
      <c r="G77" s="17" t="n">
        <f aca="false">IF(OR(E77="",F77=""),0,E77*F77)</f>
        <v>0</v>
      </c>
      <c r="H77" s="18" t="str">
        <f aca="false">IF(OR(E77="",F77=""),"",ROUND(E77*(1+F77/30),1))</f>
        <v/>
      </c>
      <c r="I77" s="19" t="str">
        <f aca="false">IFERROR(VLOOKUP(C77,운동DB!B5:C22,2,FALSE()),"")</f>
        <v/>
      </c>
      <c r="J77" s="20"/>
    </row>
    <row r="78" customFormat="false" ht="15" hidden="false" customHeight="false" outlineLevel="0" collapsed="false">
      <c r="B78" s="5"/>
      <c r="C78" s="6"/>
      <c r="D78" s="7"/>
      <c r="E78" s="8"/>
      <c r="F78" s="7"/>
      <c r="G78" s="9" t="n">
        <f aca="false">IF(OR(E78="",F78=""),0,E78*F78)</f>
        <v>0</v>
      </c>
      <c r="H78" s="10" t="str">
        <f aca="false">IF(OR(E78="",F78=""),"",ROUND(E78*(1+F78/30),1))</f>
        <v/>
      </c>
      <c r="I78" s="11" t="str">
        <f aca="false">IFERROR(VLOOKUP(C78,운동DB!B5:C22,2,FALSE()),"")</f>
        <v/>
      </c>
      <c r="J78" s="12"/>
    </row>
    <row r="79" customFormat="false" ht="15" hidden="false" customHeight="false" outlineLevel="0" collapsed="false">
      <c r="B79" s="13"/>
      <c r="C79" s="14"/>
      <c r="D79" s="15"/>
      <c r="E79" s="16"/>
      <c r="F79" s="15"/>
      <c r="G79" s="17" t="n">
        <f aca="false">IF(OR(E79="",F79=""),0,E79*F79)</f>
        <v>0</v>
      </c>
      <c r="H79" s="18" t="str">
        <f aca="false">IF(OR(E79="",F79=""),"",ROUND(E79*(1+F79/30),1))</f>
        <v/>
      </c>
      <c r="I79" s="19" t="str">
        <f aca="false">IFERROR(VLOOKUP(C79,운동DB!B5:C22,2,FALSE()),"")</f>
        <v/>
      </c>
      <c r="J79" s="20"/>
    </row>
    <row r="80" customFormat="false" ht="15" hidden="false" customHeight="false" outlineLevel="0" collapsed="false">
      <c r="B80" s="5"/>
      <c r="C80" s="6"/>
      <c r="D80" s="7"/>
      <c r="E80" s="8"/>
      <c r="F80" s="7"/>
      <c r="G80" s="9" t="n">
        <f aca="false">IF(OR(E80="",F80=""),0,E80*F80)</f>
        <v>0</v>
      </c>
      <c r="H80" s="10" t="str">
        <f aca="false">IF(OR(E80="",F80=""),"",ROUND(E80*(1+F80/30),1))</f>
        <v/>
      </c>
      <c r="I80" s="11" t="str">
        <f aca="false">IFERROR(VLOOKUP(C80,운동DB!B5:C22,2,FALSE()),"")</f>
        <v/>
      </c>
      <c r="J80" s="12"/>
    </row>
    <row r="81" customFormat="false" ht="15" hidden="false" customHeight="false" outlineLevel="0" collapsed="false">
      <c r="B81" s="13"/>
      <c r="C81" s="14"/>
      <c r="D81" s="15"/>
      <c r="E81" s="16"/>
      <c r="F81" s="15"/>
      <c r="G81" s="17" t="n">
        <f aca="false">IF(OR(E81="",F81=""),0,E81*F81)</f>
        <v>0</v>
      </c>
      <c r="H81" s="18" t="str">
        <f aca="false">IF(OR(E81="",F81=""),"",ROUND(E81*(1+F81/30),1))</f>
        <v/>
      </c>
      <c r="I81" s="19" t="str">
        <f aca="false">IFERROR(VLOOKUP(C81,운동DB!B5:C22,2,FALSE()),"")</f>
        <v/>
      </c>
      <c r="J81" s="20"/>
    </row>
    <row r="82" customFormat="false" ht="15" hidden="false" customHeight="false" outlineLevel="0" collapsed="false">
      <c r="B82" s="5"/>
      <c r="C82" s="6"/>
      <c r="D82" s="7"/>
      <c r="E82" s="8"/>
      <c r="F82" s="7"/>
      <c r="G82" s="9" t="n">
        <f aca="false">IF(OR(E82="",F82=""),0,E82*F82)</f>
        <v>0</v>
      </c>
      <c r="H82" s="10" t="str">
        <f aca="false">IF(OR(E82="",F82=""),"",ROUND(E82*(1+F82/30),1))</f>
        <v/>
      </c>
      <c r="I82" s="11" t="str">
        <f aca="false">IFERROR(VLOOKUP(C82,운동DB!B5:C22,2,FALSE()),"")</f>
        <v/>
      </c>
      <c r="J82" s="12"/>
    </row>
    <row r="83" customFormat="false" ht="15" hidden="false" customHeight="false" outlineLevel="0" collapsed="false">
      <c r="B83" s="13"/>
      <c r="C83" s="14"/>
      <c r="D83" s="15"/>
      <c r="E83" s="16"/>
      <c r="F83" s="15"/>
      <c r="G83" s="17" t="n">
        <f aca="false">IF(OR(E83="",F83=""),0,E83*F83)</f>
        <v>0</v>
      </c>
      <c r="H83" s="18" t="str">
        <f aca="false">IF(OR(E83="",F83=""),"",ROUND(E83*(1+F83/30),1))</f>
        <v/>
      </c>
      <c r="I83" s="19" t="str">
        <f aca="false">IFERROR(VLOOKUP(C83,운동DB!B5:C22,2,FALSE()),"")</f>
        <v/>
      </c>
      <c r="J83" s="20"/>
    </row>
    <row r="84" customFormat="false" ht="15" hidden="false" customHeight="false" outlineLevel="0" collapsed="false">
      <c r="B84" s="5"/>
      <c r="C84" s="6"/>
      <c r="D84" s="7"/>
      <c r="E84" s="8"/>
      <c r="F84" s="7"/>
      <c r="G84" s="9" t="n">
        <f aca="false">IF(OR(E84="",F84=""),0,E84*F84)</f>
        <v>0</v>
      </c>
      <c r="H84" s="10" t="str">
        <f aca="false">IF(OR(E84="",F84=""),"",ROUND(E84*(1+F84/30),1))</f>
        <v/>
      </c>
      <c r="I84" s="11" t="str">
        <f aca="false">IFERROR(VLOOKUP(C84,운동DB!B5:C22,2,FALSE()),"")</f>
        <v/>
      </c>
      <c r="J84" s="12"/>
    </row>
    <row r="85" customFormat="false" ht="15" hidden="false" customHeight="false" outlineLevel="0" collapsed="false">
      <c r="B85" s="13"/>
      <c r="C85" s="14"/>
      <c r="D85" s="15"/>
      <c r="E85" s="16"/>
      <c r="F85" s="15"/>
      <c r="G85" s="17" t="n">
        <f aca="false">IF(OR(E85="",F85=""),0,E85*F85)</f>
        <v>0</v>
      </c>
      <c r="H85" s="18" t="str">
        <f aca="false">IF(OR(E85="",F85=""),"",ROUND(E85*(1+F85/30),1))</f>
        <v/>
      </c>
      <c r="I85" s="19" t="str">
        <f aca="false">IFERROR(VLOOKUP(C85,운동DB!B5:C22,2,FALSE()),"")</f>
        <v/>
      </c>
      <c r="J85" s="20"/>
    </row>
    <row r="86" customFormat="false" ht="15" hidden="false" customHeight="false" outlineLevel="0" collapsed="false">
      <c r="B86" s="5"/>
      <c r="C86" s="6"/>
      <c r="D86" s="7"/>
      <c r="E86" s="8"/>
      <c r="F86" s="7"/>
      <c r="G86" s="9" t="n">
        <f aca="false">IF(OR(E86="",F86=""),0,E86*F86)</f>
        <v>0</v>
      </c>
      <c r="H86" s="10" t="str">
        <f aca="false">IF(OR(E86="",F86=""),"",ROUND(E86*(1+F86/30),1))</f>
        <v/>
      </c>
      <c r="I86" s="11" t="str">
        <f aca="false">IFERROR(VLOOKUP(C86,운동DB!B5:C22,2,FALSE()),"")</f>
        <v/>
      </c>
      <c r="J86" s="12"/>
    </row>
    <row r="87" customFormat="false" ht="15" hidden="false" customHeight="false" outlineLevel="0" collapsed="false">
      <c r="B87" s="13"/>
      <c r="C87" s="14"/>
      <c r="D87" s="15"/>
      <c r="E87" s="16"/>
      <c r="F87" s="15"/>
      <c r="G87" s="17" t="n">
        <f aca="false">IF(OR(E87="",F87=""),0,E87*F87)</f>
        <v>0</v>
      </c>
      <c r="H87" s="18" t="str">
        <f aca="false">IF(OR(E87="",F87=""),"",ROUND(E87*(1+F87/30),1))</f>
        <v/>
      </c>
      <c r="I87" s="19" t="str">
        <f aca="false">IFERROR(VLOOKUP(C87,운동DB!B5:C22,2,FALSE()),"")</f>
        <v/>
      </c>
      <c r="J87" s="20"/>
    </row>
    <row r="88" customFormat="false" ht="15" hidden="false" customHeight="false" outlineLevel="0" collapsed="false">
      <c r="B88" s="5"/>
      <c r="C88" s="6"/>
      <c r="D88" s="7"/>
      <c r="E88" s="8"/>
      <c r="F88" s="7"/>
      <c r="G88" s="9" t="n">
        <f aca="false">IF(OR(E88="",F88=""),0,E88*F88)</f>
        <v>0</v>
      </c>
      <c r="H88" s="10" t="str">
        <f aca="false">IF(OR(E88="",F88=""),"",ROUND(E88*(1+F88/30),1))</f>
        <v/>
      </c>
      <c r="I88" s="11" t="str">
        <f aca="false">IFERROR(VLOOKUP(C88,운동DB!B5:C22,2,FALSE()),"")</f>
        <v/>
      </c>
      <c r="J88" s="12"/>
    </row>
    <row r="89" customFormat="false" ht="15" hidden="false" customHeight="false" outlineLevel="0" collapsed="false">
      <c r="B89" s="13"/>
      <c r="C89" s="14"/>
      <c r="D89" s="15"/>
      <c r="E89" s="16"/>
      <c r="F89" s="15"/>
      <c r="G89" s="17" t="n">
        <f aca="false">IF(OR(E89="",F89=""),0,E89*F89)</f>
        <v>0</v>
      </c>
      <c r="H89" s="18" t="str">
        <f aca="false">IF(OR(E89="",F89=""),"",ROUND(E89*(1+F89/30),1))</f>
        <v/>
      </c>
      <c r="I89" s="19" t="str">
        <f aca="false">IFERROR(VLOOKUP(C89,운동DB!B5:C22,2,FALSE()),"")</f>
        <v/>
      </c>
      <c r="J89" s="20"/>
    </row>
    <row r="90" customFormat="false" ht="15" hidden="false" customHeight="false" outlineLevel="0" collapsed="false">
      <c r="B90" s="5"/>
      <c r="C90" s="6"/>
      <c r="D90" s="7"/>
      <c r="E90" s="8"/>
      <c r="F90" s="7"/>
      <c r="G90" s="9" t="n">
        <f aca="false">IF(OR(E90="",F90=""),0,E90*F90)</f>
        <v>0</v>
      </c>
      <c r="H90" s="10" t="str">
        <f aca="false">IF(OR(E90="",F90=""),"",ROUND(E90*(1+F90/30),1))</f>
        <v/>
      </c>
      <c r="I90" s="11" t="str">
        <f aca="false">IFERROR(VLOOKUP(C90,운동DB!B5:C22,2,FALSE()),"")</f>
        <v/>
      </c>
      <c r="J90" s="12"/>
    </row>
    <row r="91" customFormat="false" ht="15" hidden="false" customHeight="false" outlineLevel="0" collapsed="false">
      <c r="B91" s="13"/>
      <c r="C91" s="14"/>
      <c r="D91" s="15"/>
      <c r="E91" s="16"/>
      <c r="F91" s="15"/>
      <c r="G91" s="17" t="n">
        <f aca="false">IF(OR(E91="",F91=""),0,E91*F91)</f>
        <v>0</v>
      </c>
      <c r="H91" s="18" t="str">
        <f aca="false">IF(OR(E91="",F91=""),"",ROUND(E91*(1+F91/30),1))</f>
        <v/>
      </c>
      <c r="I91" s="19" t="str">
        <f aca="false">IFERROR(VLOOKUP(C91,운동DB!B5:C22,2,FALSE()),"")</f>
        <v/>
      </c>
      <c r="J91" s="20"/>
    </row>
    <row r="92" customFormat="false" ht="15" hidden="false" customHeight="false" outlineLevel="0" collapsed="false">
      <c r="B92" s="5"/>
      <c r="C92" s="6"/>
      <c r="D92" s="7"/>
      <c r="E92" s="8"/>
      <c r="F92" s="7"/>
      <c r="G92" s="9" t="n">
        <f aca="false">IF(OR(E92="",F92=""),0,E92*F92)</f>
        <v>0</v>
      </c>
      <c r="H92" s="10" t="str">
        <f aca="false">IF(OR(E92="",F92=""),"",ROUND(E92*(1+F92/30),1))</f>
        <v/>
      </c>
      <c r="I92" s="11" t="str">
        <f aca="false">IFERROR(VLOOKUP(C92,운동DB!B5:C22,2,FALSE()),"")</f>
        <v/>
      </c>
      <c r="J92" s="12"/>
    </row>
    <row r="93" customFormat="false" ht="15" hidden="false" customHeight="false" outlineLevel="0" collapsed="false">
      <c r="B93" s="13"/>
      <c r="C93" s="14"/>
      <c r="D93" s="15"/>
      <c r="E93" s="16"/>
      <c r="F93" s="15"/>
      <c r="G93" s="17" t="n">
        <f aca="false">IF(OR(E93="",F93=""),0,E93*F93)</f>
        <v>0</v>
      </c>
      <c r="H93" s="18" t="str">
        <f aca="false">IF(OR(E93="",F93=""),"",ROUND(E93*(1+F93/30),1))</f>
        <v/>
      </c>
      <c r="I93" s="19" t="str">
        <f aca="false">IFERROR(VLOOKUP(C93,운동DB!B5:C22,2,FALSE()),"")</f>
        <v/>
      </c>
      <c r="J93" s="20"/>
    </row>
    <row r="94" customFormat="false" ht="15" hidden="false" customHeight="false" outlineLevel="0" collapsed="false">
      <c r="B94" s="5"/>
      <c r="C94" s="6"/>
      <c r="D94" s="7"/>
      <c r="E94" s="8"/>
      <c r="F94" s="7"/>
      <c r="G94" s="9" t="n">
        <f aca="false">IF(OR(E94="",F94=""),0,E94*F94)</f>
        <v>0</v>
      </c>
      <c r="H94" s="10" t="str">
        <f aca="false">IF(OR(E94="",F94=""),"",ROUND(E94*(1+F94/30),1))</f>
        <v/>
      </c>
      <c r="I94" s="11" t="str">
        <f aca="false">IFERROR(VLOOKUP(C94,운동DB!B5:C22,2,FALSE()),"")</f>
        <v/>
      </c>
      <c r="J94" s="12"/>
    </row>
    <row r="95" customFormat="false" ht="15" hidden="false" customHeight="false" outlineLevel="0" collapsed="false">
      <c r="B95" s="13"/>
      <c r="C95" s="14"/>
      <c r="D95" s="15"/>
      <c r="E95" s="16"/>
      <c r="F95" s="15"/>
      <c r="G95" s="17" t="n">
        <f aca="false">IF(OR(E95="",F95=""),0,E95*F95)</f>
        <v>0</v>
      </c>
      <c r="H95" s="18" t="str">
        <f aca="false">IF(OR(E95="",F95=""),"",ROUND(E95*(1+F95/30),1))</f>
        <v/>
      </c>
      <c r="I95" s="19" t="str">
        <f aca="false">IFERROR(VLOOKUP(C95,운동DB!B5:C22,2,FALSE()),"")</f>
        <v/>
      </c>
      <c r="J95" s="20"/>
    </row>
    <row r="96" customFormat="false" ht="15" hidden="false" customHeight="false" outlineLevel="0" collapsed="false">
      <c r="B96" s="5"/>
      <c r="C96" s="6"/>
      <c r="D96" s="7"/>
      <c r="E96" s="8"/>
      <c r="F96" s="7"/>
      <c r="G96" s="9" t="n">
        <f aca="false">IF(OR(E96="",F96=""),0,E96*F96)</f>
        <v>0</v>
      </c>
      <c r="H96" s="10" t="str">
        <f aca="false">IF(OR(E96="",F96=""),"",ROUND(E96*(1+F96/30),1))</f>
        <v/>
      </c>
      <c r="I96" s="11" t="str">
        <f aca="false">IFERROR(VLOOKUP(C96,운동DB!B5:C22,2,FALSE()),"")</f>
        <v/>
      </c>
      <c r="J96" s="12"/>
    </row>
    <row r="97" customFormat="false" ht="15" hidden="false" customHeight="false" outlineLevel="0" collapsed="false">
      <c r="B97" s="13"/>
      <c r="C97" s="14"/>
      <c r="D97" s="15"/>
      <c r="E97" s="16"/>
      <c r="F97" s="15"/>
      <c r="G97" s="17" t="n">
        <f aca="false">IF(OR(E97="",F97=""),0,E97*F97)</f>
        <v>0</v>
      </c>
      <c r="H97" s="18" t="str">
        <f aca="false">IF(OR(E97="",F97=""),"",ROUND(E97*(1+F97/30),1))</f>
        <v/>
      </c>
      <c r="I97" s="19" t="str">
        <f aca="false">IFERROR(VLOOKUP(C97,운동DB!B5:C22,2,FALSE()),"")</f>
        <v/>
      </c>
      <c r="J97" s="20"/>
    </row>
    <row r="98" customFormat="false" ht="15" hidden="false" customHeight="false" outlineLevel="0" collapsed="false">
      <c r="B98" s="5"/>
      <c r="C98" s="6"/>
      <c r="D98" s="7"/>
      <c r="E98" s="8"/>
      <c r="F98" s="7"/>
      <c r="G98" s="9" t="n">
        <f aca="false">IF(OR(E98="",F98=""),0,E98*F98)</f>
        <v>0</v>
      </c>
      <c r="H98" s="10" t="str">
        <f aca="false">IF(OR(E98="",F98=""),"",ROUND(E98*(1+F98/30),1))</f>
        <v/>
      </c>
      <c r="I98" s="11" t="str">
        <f aca="false">IFERROR(VLOOKUP(C98,운동DB!B5:C22,2,FALSE()),"")</f>
        <v/>
      </c>
      <c r="J98" s="12"/>
    </row>
    <row r="99" customFormat="false" ht="15" hidden="false" customHeight="false" outlineLevel="0" collapsed="false">
      <c r="B99" s="13"/>
      <c r="C99" s="14"/>
      <c r="D99" s="15"/>
      <c r="E99" s="16"/>
      <c r="F99" s="15"/>
      <c r="G99" s="17" t="n">
        <f aca="false">IF(OR(E99="",F99=""),0,E99*F99)</f>
        <v>0</v>
      </c>
      <c r="H99" s="18" t="str">
        <f aca="false">IF(OR(E99="",F99=""),"",ROUND(E99*(1+F99/30),1))</f>
        <v/>
      </c>
      <c r="I99" s="19" t="str">
        <f aca="false">IFERROR(VLOOKUP(C99,운동DB!B5:C22,2,FALSE()),"")</f>
        <v/>
      </c>
      <c r="J99" s="20"/>
    </row>
    <row r="100" customFormat="false" ht="15" hidden="false" customHeight="false" outlineLevel="0" collapsed="false">
      <c r="B100" s="5"/>
      <c r="C100" s="6"/>
      <c r="D100" s="7"/>
      <c r="E100" s="8"/>
      <c r="F100" s="7"/>
      <c r="G100" s="9" t="n">
        <f aca="false">IF(OR(E100="",F100=""),0,E100*F100)</f>
        <v>0</v>
      </c>
      <c r="H100" s="10" t="str">
        <f aca="false">IF(OR(E100="",F100=""),"",ROUND(E100*(1+F100/30),1))</f>
        <v/>
      </c>
      <c r="I100" s="11" t="str">
        <f aca="false">IFERROR(VLOOKUP(C100,운동DB!B5:C22,2,FALSE()),"")</f>
        <v/>
      </c>
      <c r="J100" s="12"/>
    </row>
    <row r="101" customFormat="false" ht="15" hidden="false" customHeight="false" outlineLevel="0" collapsed="false">
      <c r="B101" s="13"/>
      <c r="C101" s="14"/>
      <c r="D101" s="15"/>
      <c r="E101" s="16"/>
      <c r="F101" s="15"/>
      <c r="G101" s="17" t="n">
        <f aca="false">IF(OR(E101="",F101=""),0,E101*F101)</f>
        <v>0</v>
      </c>
      <c r="H101" s="18" t="str">
        <f aca="false">IF(OR(E101="",F101=""),"",ROUND(E101*(1+F101/30),1))</f>
        <v/>
      </c>
      <c r="I101" s="19" t="str">
        <f aca="false">IFERROR(VLOOKUP(C101,운동DB!B5:C22,2,FALSE()),"")</f>
        <v/>
      </c>
      <c r="J101" s="20"/>
    </row>
    <row r="102" customFormat="false" ht="15" hidden="false" customHeight="false" outlineLevel="0" collapsed="false">
      <c r="B102" s="5"/>
      <c r="C102" s="6"/>
      <c r="D102" s="7"/>
      <c r="E102" s="8"/>
      <c r="F102" s="7"/>
      <c r="G102" s="9" t="n">
        <f aca="false">IF(OR(E102="",F102=""),0,E102*F102)</f>
        <v>0</v>
      </c>
      <c r="H102" s="10" t="str">
        <f aca="false">IF(OR(E102="",F102=""),"",ROUND(E102*(1+F102/30),1))</f>
        <v/>
      </c>
      <c r="I102" s="11" t="str">
        <f aca="false">IFERROR(VLOOKUP(C102,운동DB!B5:C22,2,FALSE()),"")</f>
        <v/>
      </c>
      <c r="J102" s="12"/>
    </row>
    <row r="103" customFormat="false" ht="15" hidden="false" customHeight="false" outlineLevel="0" collapsed="false">
      <c r="B103" s="13"/>
      <c r="C103" s="14"/>
      <c r="D103" s="15"/>
      <c r="E103" s="16"/>
      <c r="F103" s="15"/>
      <c r="G103" s="17" t="n">
        <f aca="false">IF(OR(E103="",F103=""),0,E103*F103)</f>
        <v>0</v>
      </c>
      <c r="H103" s="18" t="str">
        <f aca="false">IF(OR(E103="",F103=""),"",ROUND(E103*(1+F103/30),1))</f>
        <v/>
      </c>
      <c r="I103" s="19" t="str">
        <f aca="false">IFERROR(VLOOKUP(C103,운동DB!B5:C22,2,FALSE()),"")</f>
        <v/>
      </c>
      <c r="J103" s="20"/>
    </row>
    <row r="104" customFormat="false" ht="15" hidden="false" customHeight="false" outlineLevel="0" collapsed="false">
      <c r="B104" s="5"/>
      <c r="C104" s="6"/>
      <c r="D104" s="7"/>
      <c r="E104" s="8"/>
      <c r="F104" s="7"/>
      <c r="G104" s="9" t="n">
        <f aca="false">IF(OR(E104="",F104=""),0,E104*F104)</f>
        <v>0</v>
      </c>
      <c r="H104" s="10" t="str">
        <f aca="false">IF(OR(E104="",F104=""),"",ROUND(E104*(1+F104/30),1))</f>
        <v/>
      </c>
      <c r="I104" s="11" t="str">
        <f aca="false">IFERROR(VLOOKUP(C104,운동DB!B5:C22,2,FALSE()),"")</f>
        <v/>
      </c>
      <c r="J104" s="12"/>
    </row>
    <row r="105" customFormat="false" ht="15" hidden="false" customHeight="false" outlineLevel="0" collapsed="false">
      <c r="B105" s="13"/>
      <c r="C105" s="14"/>
      <c r="D105" s="15"/>
      <c r="E105" s="16"/>
      <c r="F105" s="15"/>
      <c r="G105" s="17" t="n">
        <f aca="false">IF(OR(E105="",F105=""),0,E105*F105)</f>
        <v>0</v>
      </c>
      <c r="H105" s="18" t="str">
        <f aca="false">IF(OR(E105="",F105=""),"",ROUND(E105*(1+F105/30),1))</f>
        <v/>
      </c>
      <c r="I105" s="19" t="str">
        <f aca="false">IFERROR(VLOOKUP(C105,운동DB!B5:C22,2,FALSE()),"")</f>
        <v/>
      </c>
      <c r="J105" s="20"/>
    </row>
    <row r="106" customFormat="false" ht="15" hidden="false" customHeight="false" outlineLevel="0" collapsed="false">
      <c r="B106" s="5"/>
      <c r="C106" s="6"/>
      <c r="D106" s="7"/>
      <c r="E106" s="8"/>
      <c r="F106" s="7"/>
      <c r="G106" s="9" t="n">
        <f aca="false">IF(OR(E106="",F106=""),0,E106*F106)</f>
        <v>0</v>
      </c>
      <c r="H106" s="10" t="str">
        <f aca="false">IF(OR(E106="",F106=""),"",ROUND(E106*(1+F106/30),1))</f>
        <v/>
      </c>
      <c r="I106" s="11" t="str">
        <f aca="false">IFERROR(VLOOKUP(C106,운동DB!B5:C22,2,FALSE()),"")</f>
        <v/>
      </c>
      <c r="J106" s="12"/>
    </row>
    <row r="107" customFormat="false" ht="15" hidden="false" customHeight="false" outlineLevel="0" collapsed="false">
      <c r="B107" s="13"/>
      <c r="C107" s="14"/>
      <c r="D107" s="15"/>
      <c r="E107" s="16"/>
      <c r="F107" s="15"/>
      <c r="G107" s="17" t="n">
        <f aca="false">IF(OR(E107="",F107=""),0,E107*F107)</f>
        <v>0</v>
      </c>
      <c r="H107" s="18" t="str">
        <f aca="false">IF(OR(E107="",F107=""),"",ROUND(E107*(1+F107/30),1))</f>
        <v/>
      </c>
      <c r="I107" s="19" t="str">
        <f aca="false">IFERROR(VLOOKUP(C107,운동DB!B5:C22,2,FALSE()),"")</f>
        <v/>
      </c>
      <c r="J107" s="20"/>
    </row>
    <row r="108" customFormat="false" ht="15" hidden="false" customHeight="false" outlineLevel="0" collapsed="false">
      <c r="B108" s="5"/>
      <c r="C108" s="6"/>
      <c r="D108" s="7"/>
      <c r="E108" s="8"/>
      <c r="F108" s="7"/>
      <c r="G108" s="9" t="n">
        <f aca="false">IF(OR(E108="",F108=""),0,E108*F108)</f>
        <v>0</v>
      </c>
      <c r="H108" s="10" t="str">
        <f aca="false">IF(OR(E108="",F108=""),"",ROUND(E108*(1+F108/30),1))</f>
        <v/>
      </c>
      <c r="I108" s="11" t="str">
        <f aca="false">IFERROR(VLOOKUP(C108,운동DB!B5:C22,2,FALSE()),"")</f>
        <v/>
      </c>
      <c r="J108" s="12"/>
    </row>
    <row r="109" customFormat="false" ht="15" hidden="false" customHeight="false" outlineLevel="0" collapsed="false">
      <c r="B109" s="13"/>
      <c r="C109" s="14"/>
      <c r="D109" s="15"/>
      <c r="E109" s="16"/>
      <c r="F109" s="15"/>
      <c r="G109" s="17" t="n">
        <f aca="false">IF(OR(E109="",F109=""),0,E109*F109)</f>
        <v>0</v>
      </c>
      <c r="H109" s="18" t="str">
        <f aca="false">IF(OR(E109="",F109=""),"",ROUND(E109*(1+F109/30),1))</f>
        <v/>
      </c>
      <c r="I109" s="19" t="str">
        <f aca="false">IFERROR(VLOOKUP(C109,운동DB!B5:C22,2,FALSE()),"")</f>
        <v/>
      </c>
      <c r="J109" s="20"/>
    </row>
    <row r="110" customFormat="false" ht="15" hidden="false" customHeight="false" outlineLevel="0" collapsed="false">
      <c r="B110" s="5"/>
      <c r="C110" s="6"/>
      <c r="D110" s="7"/>
      <c r="E110" s="8"/>
      <c r="F110" s="7"/>
      <c r="G110" s="9" t="n">
        <f aca="false">IF(OR(E110="",F110=""),0,E110*F110)</f>
        <v>0</v>
      </c>
      <c r="H110" s="10" t="str">
        <f aca="false">IF(OR(E110="",F110=""),"",ROUND(E110*(1+F110/30),1))</f>
        <v/>
      </c>
      <c r="I110" s="11" t="str">
        <f aca="false">IFERROR(VLOOKUP(C110,운동DB!B5:C22,2,FALSE()),"")</f>
        <v/>
      </c>
      <c r="J110" s="12"/>
    </row>
    <row r="111" customFormat="false" ht="15" hidden="false" customHeight="false" outlineLevel="0" collapsed="false">
      <c r="B111" s="13"/>
      <c r="C111" s="14"/>
      <c r="D111" s="15"/>
      <c r="E111" s="16"/>
      <c r="F111" s="15"/>
      <c r="G111" s="17" t="n">
        <f aca="false">IF(OR(E111="",F111=""),0,E111*F111)</f>
        <v>0</v>
      </c>
      <c r="H111" s="18" t="str">
        <f aca="false">IF(OR(E111="",F111=""),"",ROUND(E111*(1+F111/30),1))</f>
        <v/>
      </c>
      <c r="I111" s="19" t="str">
        <f aca="false">IFERROR(VLOOKUP(C111,운동DB!B5:C22,2,FALSE()),"")</f>
        <v/>
      </c>
      <c r="J111" s="20"/>
    </row>
    <row r="112" customFormat="false" ht="15" hidden="false" customHeight="false" outlineLevel="0" collapsed="false">
      <c r="B112" s="5"/>
      <c r="C112" s="6"/>
      <c r="D112" s="7"/>
      <c r="E112" s="8"/>
      <c r="F112" s="7"/>
      <c r="G112" s="9" t="n">
        <f aca="false">IF(OR(E112="",F112=""),0,E112*F112)</f>
        <v>0</v>
      </c>
      <c r="H112" s="10" t="str">
        <f aca="false">IF(OR(E112="",F112=""),"",ROUND(E112*(1+F112/30),1))</f>
        <v/>
      </c>
      <c r="I112" s="11" t="str">
        <f aca="false">IFERROR(VLOOKUP(C112,운동DB!B5:C22,2,FALSE()),"")</f>
        <v/>
      </c>
      <c r="J112" s="12"/>
    </row>
    <row r="113" customFormat="false" ht="15" hidden="false" customHeight="false" outlineLevel="0" collapsed="false">
      <c r="B113" s="13"/>
      <c r="C113" s="14"/>
      <c r="D113" s="15"/>
      <c r="E113" s="16"/>
      <c r="F113" s="15"/>
      <c r="G113" s="17" t="n">
        <f aca="false">IF(OR(E113="",F113=""),0,E113*F113)</f>
        <v>0</v>
      </c>
      <c r="H113" s="18" t="str">
        <f aca="false">IF(OR(E113="",F113=""),"",ROUND(E113*(1+F113/30),1))</f>
        <v/>
      </c>
      <c r="I113" s="19" t="str">
        <f aca="false">IFERROR(VLOOKUP(C113,운동DB!B5:C22,2,FALSE()),"")</f>
        <v/>
      </c>
      <c r="J113" s="20"/>
    </row>
    <row r="114" customFormat="false" ht="15" hidden="false" customHeight="false" outlineLevel="0" collapsed="false">
      <c r="B114" s="5"/>
      <c r="C114" s="6"/>
      <c r="D114" s="7"/>
      <c r="E114" s="8"/>
      <c r="F114" s="7"/>
      <c r="G114" s="9" t="n">
        <f aca="false">IF(OR(E114="",F114=""),0,E114*F114)</f>
        <v>0</v>
      </c>
      <c r="H114" s="10" t="str">
        <f aca="false">IF(OR(E114="",F114=""),"",ROUND(E114*(1+F114/30),1))</f>
        <v/>
      </c>
      <c r="I114" s="11" t="str">
        <f aca="false">IFERROR(VLOOKUP(C114,운동DB!B5:C22,2,FALSE()),"")</f>
        <v/>
      </c>
      <c r="J114" s="12"/>
    </row>
    <row r="115" customFormat="false" ht="15" hidden="false" customHeight="false" outlineLevel="0" collapsed="false">
      <c r="B115" s="13"/>
      <c r="C115" s="14"/>
      <c r="D115" s="15"/>
      <c r="E115" s="16"/>
      <c r="F115" s="15"/>
      <c r="G115" s="17" t="n">
        <f aca="false">IF(OR(E115="",F115=""),0,E115*F115)</f>
        <v>0</v>
      </c>
      <c r="H115" s="18" t="str">
        <f aca="false">IF(OR(E115="",F115=""),"",ROUND(E115*(1+F115/30),1))</f>
        <v/>
      </c>
      <c r="I115" s="19" t="str">
        <f aca="false">IFERROR(VLOOKUP(C115,운동DB!B5:C22,2,FALSE()),"")</f>
        <v/>
      </c>
      <c r="J115" s="20"/>
    </row>
    <row r="116" customFormat="false" ht="15" hidden="false" customHeight="false" outlineLevel="0" collapsed="false">
      <c r="B116" s="5"/>
      <c r="C116" s="6"/>
      <c r="D116" s="7"/>
      <c r="E116" s="8"/>
      <c r="F116" s="7"/>
      <c r="G116" s="9" t="n">
        <f aca="false">IF(OR(E116="",F116=""),0,E116*F116)</f>
        <v>0</v>
      </c>
      <c r="H116" s="10" t="str">
        <f aca="false">IF(OR(E116="",F116=""),"",ROUND(E116*(1+F116/30),1))</f>
        <v/>
      </c>
      <c r="I116" s="11" t="str">
        <f aca="false">IFERROR(VLOOKUP(C116,운동DB!B5:C22,2,FALSE()),"")</f>
        <v/>
      </c>
      <c r="J116" s="12"/>
    </row>
    <row r="117" customFormat="false" ht="15" hidden="false" customHeight="false" outlineLevel="0" collapsed="false">
      <c r="B117" s="13"/>
      <c r="C117" s="14"/>
      <c r="D117" s="15"/>
      <c r="E117" s="16"/>
      <c r="F117" s="15"/>
      <c r="G117" s="17" t="n">
        <f aca="false">IF(OR(E117="",F117=""),0,E117*F117)</f>
        <v>0</v>
      </c>
      <c r="H117" s="18" t="str">
        <f aca="false">IF(OR(E117="",F117=""),"",ROUND(E117*(1+F117/30),1))</f>
        <v/>
      </c>
      <c r="I117" s="19" t="str">
        <f aca="false">IFERROR(VLOOKUP(C117,운동DB!B5:C22,2,FALSE()),"")</f>
        <v/>
      </c>
      <c r="J117" s="20"/>
    </row>
    <row r="118" customFormat="false" ht="15" hidden="false" customHeight="false" outlineLevel="0" collapsed="false">
      <c r="B118" s="5"/>
      <c r="C118" s="6"/>
      <c r="D118" s="7"/>
      <c r="E118" s="8"/>
      <c r="F118" s="7"/>
      <c r="G118" s="9" t="n">
        <f aca="false">IF(OR(E118="",F118=""),0,E118*F118)</f>
        <v>0</v>
      </c>
      <c r="H118" s="10" t="str">
        <f aca="false">IF(OR(E118="",F118=""),"",ROUND(E118*(1+F118/30),1))</f>
        <v/>
      </c>
      <c r="I118" s="11" t="str">
        <f aca="false">IFERROR(VLOOKUP(C118,운동DB!B5:C22,2,FALSE()),"")</f>
        <v/>
      </c>
      <c r="J118" s="12"/>
    </row>
    <row r="119" customFormat="false" ht="15" hidden="false" customHeight="false" outlineLevel="0" collapsed="false">
      <c r="B119" s="13"/>
      <c r="C119" s="14"/>
      <c r="D119" s="15"/>
      <c r="E119" s="16"/>
      <c r="F119" s="15"/>
      <c r="G119" s="17" t="n">
        <f aca="false">IF(OR(E119="",F119=""),0,E119*F119)</f>
        <v>0</v>
      </c>
      <c r="H119" s="18" t="str">
        <f aca="false">IF(OR(E119="",F119=""),"",ROUND(E119*(1+F119/30),1))</f>
        <v/>
      </c>
      <c r="I119" s="19" t="str">
        <f aca="false">IFERROR(VLOOKUP(C119,운동DB!B5:C22,2,FALSE()),"")</f>
        <v/>
      </c>
      <c r="J119" s="20"/>
    </row>
    <row r="120" customFormat="false" ht="15" hidden="false" customHeight="false" outlineLevel="0" collapsed="false">
      <c r="B120" s="5"/>
      <c r="C120" s="6"/>
      <c r="D120" s="7"/>
      <c r="E120" s="8"/>
      <c r="F120" s="7"/>
      <c r="G120" s="9" t="n">
        <f aca="false">IF(OR(E120="",F120=""),0,E120*F120)</f>
        <v>0</v>
      </c>
      <c r="H120" s="10" t="str">
        <f aca="false">IF(OR(E120="",F120=""),"",ROUND(E120*(1+F120/30),1))</f>
        <v/>
      </c>
      <c r="I120" s="11" t="str">
        <f aca="false">IFERROR(VLOOKUP(C120,운동DB!B5:C22,2,FALSE()),"")</f>
        <v/>
      </c>
      <c r="J120" s="12"/>
    </row>
    <row r="121" customFormat="false" ht="15" hidden="false" customHeight="false" outlineLevel="0" collapsed="false">
      <c r="B121" s="13"/>
      <c r="C121" s="14"/>
      <c r="D121" s="15"/>
      <c r="E121" s="16"/>
      <c r="F121" s="15"/>
      <c r="G121" s="17" t="n">
        <f aca="false">IF(OR(E121="",F121=""),0,E121*F121)</f>
        <v>0</v>
      </c>
      <c r="H121" s="18" t="str">
        <f aca="false">IF(OR(E121="",F121=""),"",ROUND(E121*(1+F121/30),1))</f>
        <v/>
      </c>
      <c r="I121" s="19" t="str">
        <f aca="false">IFERROR(VLOOKUP(C121,운동DB!B5:C22,2,FALSE()),"")</f>
        <v/>
      </c>
      <c r="J121" s="20"/>
    </row>
    <row r="122" customFormat="false" ht="15" hidden="false" customHeight="false" outlineLevel="0" collapsed="false">
      <c r="B122" s="5"/>
      <c r="C122" s="6"/>
      <c r="D122" s="7"/>
      <c r="E122" s="8"/>
      <c r="F122" s="7"/>
      <c r="G122" s="9" t="n">
        <f aca="false">IF(OR(E122="",F122=""),0,E122*F122)</f>
        <v>0</v>
      </c>
      <c r="H122" s="10" t="str">
        <f aca="false">IF(OR(E122="",F122=""),"",ROUND(E122*(1+F122/30),1))</f>
        <v/>
      </c>
      <c r="I122" s="11" t="str">
        <f aca="false">IFERROR(VLOOKUP(C122,운동DB!B5:C22,2,FALSE()),"")</f>
        <v/>
      </c>
      <c r="J122" s="12"/>
    </row>
    <row r="123" customFormat="false" ht="15" hidden="false" customHeight="false" outlineLevel="0" collapsed="false">
      <c r="B123" s="13"/>
      <c r="C123" s="14"/>
      <c r="D123" s="15"/>
      <c r="E123" s="16"/>
      <c r="F123" s="15"/>
      <c r="G123" s="17" t="n">
        <f aca="false">IF(OR(E123="",F123=""),0,E123*F123)</f>
        <v>0</v>
      </c>
      <c r="H123" s="18" t="str">
        <f aca="false">IF(OR(E123="",F123=""),"",ROUND(E123*(1+F123/30),1))</f>
        <v/>
      </c>
      <c r="I123" s="19" t="str">
        <f aca="false">IFERROR(VLOOKUP(C123,운동DB!B5:C22,2,FALSE()),"")</f>
        <v/>
      </c>
      <c r="J123" s="20"/>
    </row>
    <row r="124" customFormat="false" ht="15" hidden="false" customHeight="false" outlineLevel="0" collapsed="false">
      <c r="B124" s="5"/>
      <c r="C124" s="6"/>
      <c r="D124" s="7"/>
      <c r="E124" s="8"/>
      <c r="F124" s="7"/>
      <c r="G124" s="9" t="n">
        <f aca="false">IF(OR(E124="",F124=""),0,E124*F124)</f>
        <v>0</v>
      </c>
      <c r="H124" s="10" t="str">
        <f aca="false">IF(OR(E124="",F124=""),"",ROUND(E124*(1+F124/30),1))</f>
        <v/>
      </c>
      <c r="I124" s="11" t="str">
        <f aca="false">IFERROR(VLOOKUP(C124,운동DB!B5:C22,2,FALSE()),"")</f>
        <v/>
      </c>
      <c r="J124" s="12"/>
    </row>
    <row r="125" customFormat="false" ht="15" hidden="false" customHeight="false" outlineLevel="0" collapsed="false">
      <c r="B125" s="13"/>
      <c r="C125" s="14"/>
      <c r="D125" s="15"/>
      <c r="E125" s="16"/>
      <c r="F125" s="15"/>
      <c r="G125" s="17" t="n">
        <f aca="false">IF(OR(E125="",F125=""),0,E125*F125)</f>
        <v>0</v>
      </c>
      <c r="H125" s="18" t="str">
        <f aca="false">IF(OR(E125="",F125=""),"",ROUND(E125*(1+F125/30),1))</f>
        <v/>
      </c>
      <c r="I125" s="19" t="str">
        <f aca="false">IFERROR(VLOOKUP(C125,운동DB!B5:C22,2,FALSE()),"")</f>
        <v/>
      </c>
      <c r="J125" s="20"/>
    </row>
    <row r="126" customFormat="false" ht="15" hidden="false" customHeight="false" outlineLevel="0" collapsed="false">
      <c r="B126" s="5"/>
      <c r="C126" s="6"/>
      <c r="D126" s="7"/>
      <c r="E126" s="8"/>
      <c r="F126" s="7"/>
      <c r="G126" s="9" t="n">
        <f aca="false">IF(OR(E126="",F126=""),0,E126*F126)</f>
        <v>0</v>
      </c>
      <c r="H126" s="10" t="str">
        <f aca="false">IF(OR(E126="",F126=""),"",ROUND(E126*(1+F126/30),1))</f>
        <v/>
      </c>
      <c r="I126" s="11" t="str">
        <f aca="false">IFERROR(VLOOKUP(C126,운동DB!B5:C22,2,FALSE()),"")</f>
        <v/>
      </c>
      <c r="J126" s="12"/>
    </row>
    <row r="127" customFormat="false" ht="15" hidden="false" customHeight="false" outlineLevel="0" collapsed="false">
      <c r="B127" s="13"/>
      <c r="C127" s="14"/>
      <c r="D127" s="15"/>
      <c r="E127" s="16"/>
      <c r="F127" s="15"/>
      <c r="G127" s="17" t="n">
        <f aca="false">IF(OR(E127="",F127=""),0,E127*F127)</f>
        <v>0</v>
      </c>
      <c r="H127" s="18" t="str">
        <f aca="false">IF(OR(E127="",F127=""),"",ROUND(E127*(1+F127/30),1))</f>
        <v/>
      </c>
      <c r="I127" s="19" t="str">
        <f aca="false">IFERROR(VLOOKUP(C127,운동DB!B5:C22,2,FALSE()),"")</f>
        <v/>
      </c>
      <c r="J127" s="20"/>
    </row>
    <row r="128" customFormat="false" ht="15" hidden="false" customHeight="false" outlineLevel="0" collapsed="false">
      <c r="B128" s="5"/>
      <c r="C128" s="6"/>
      <c r="D128" s="7"/>
      <c r="E128" s="8"/>
      <c r="F128" s="7"/>
      <c r="G128" s="9" t="n">
        <f aca="false">IF(OR(E128="",F128=""),0,E128*F128)</f>
        <v>0</v>
      </c>
      <c r="H128" s="10" t="str">
        <f aca="false">IF(OR(E128="",F128=""),"",ROUND(E128*(1+F128/30),1))</f>
        <v/>
      </c>
      <c r="I128" s="11" t="str">
        <f aca="false">IFERROR(VLOOKUP(C128,운동DB!B5:C22,2,FALSE()),"")</f>
        <v/>
      </c>
      <c r="J128" s="12"/>
    </row>
    <row r="129" customFormat="false" ht="15" hidden="false" customHeight="false" outlineLevel="0" collapsed="false">
      <c r="B129" s="13"/>
      <c r="C129" s="14"/>
      <c r="D129" s="15"/>
      <c r="E129" s="16"/>
      <c r="F129" s="15"/>
      <c r="G129" s="17" t="n">
        <f aca="false">IF(OR(E129="",F129=""),0,E129*F129)</f>
        <v>0</v>
      </c>
      <c r="H129" s="18" t="str">
        <f aca="false">IF(OR(E129="",F129=""),"",ROUND(E129*(1+F129/30),1))</f>
        <v/>
      </c>
      <c r="I129" s="19" t="str">
        <f aca="false">IFERROR(VLOOKUP(C129,운동DB!B5:C22,2,FALSE()),"")</f>
        <v/>
      </c>
      <c r="J129" s="20"/>
    </row>
    <row r="130" customFormat="false" ht="15" hidden="false" customHeight="false" outlineLevel="0" collapsed="false">
      <c r="B130" s="5"/>
      <c r="C130" s="6"/>
      <c r="D130" s="7"/>
      <c r="E130" s="8"/>
      <c r="F130" s="7"/>
      <c r="G130" s="9" t="n">
        <f aca="false">IF(OR(E130="",F130=""),0,E130*F130)</f>
        <v>0</v>
      </c>
      <c r="H130" s="10" t="str">
        <f aca="false">IF(OR(E130="",F130=""),"",ROUND(E130*(1+F130/30),1))</f>
        <v/>
      </c>
      <c r="I130" s="11" t="str">
        <f aca="false">IFERROR(VLOOKUP(C130,운동DB!B5:C22,2,FALSE()),"")</f>
        <v/>
      </c>
      <c r="J130" s="12"/>
    </row>
    <row r="131" customFormat="false" ht="15" hidden="false" customHeight="false" outlineLevel="0" collapsed="false">
      <c r="B131" s="13"/>
      <c r="C131" s="14"/>
      <c r="D131" s="15"/>
      <c r="E131" s="16"/>
      <c r="F131" s="15"/>
      <c r="G131" s="17" t="n">
        <f aca="false">IF(OR(E131="",F131=""),0,E131*F131)</f>
        <v>0</v>
      </c>
      <c r="H131" s="18" t="str">
        <f aca="false">IF(OR(E131="",F131=""),"",ROUND(E131*(1+F131/30),1))</f>
        <v/>
      </c>
      <c r="I131" s="19" t="str">
        <f aca="false">IFERROR(VLOOKUP(C131,운동DB!B5:C22,2,FALSE()),"")</f>
        <v/>
      </c>
      <c r="J131" s="20"/>
    </row>
    <row r="132" customFormat="false" ht="15" hidden="false" customHeight="false" outlineLevel="0" collapsed="false">
      <c r="B132" s="5"/>
      <c r="C132" s="6"/>
      <c r="D132" s="7"/>
      <c r="E132" s="8"/>
      <c r="F132" s="7"/>
      <c r="G132" s="9" t="n">
        <f aca="false">IF(OR(E132="",F132=""),0,E132*F132)</f>
        <v>0</v>
      </c>
      <c r="H132" s="10" t="str">
        <f aca="false">IF(OR(E132="",F132=""),"",ROUND(E132*(1+F132/30),1))</f>
        <v/>
      </c>
      <c r="I132" s="11" t="str">
        <f aca="false">IFERROR(VLOOKUP(C132,운동DB!B5:C22,2,FALSE()),"")</f>
        <v/>
      </c>
      <c r="J132" s="12"/>
    </row>
    <row r="133" customFormat="false" ht="15" hidden="false" customHeight="false" outlineLevel="0" collapsed="false">
      <c r="B133" s="13"/>
      <c r="C133" s="14"/>
      <c r="D133" s="15"/>
      <c r="E133" s="16"/>
      <c r="F133" s="15"/>
      <c r="G133" s="17" t="n">
        <f aca="false">IF(OR(E133="",F133=""),0,E133*F133)</f>
        <v>0</v>
      </c>
      <c r="H133" s="18" t="str">
        <f aca="false">IF(OR(E133="",F133=""),"",ROUND(E133*(1+F133/30),1))</f>
        <v/>
      </c>
      <c r="I133" s="19" t="str">
        <f aca="false">IFERROR(VLOOKUP(C133,운동DB!B5:C22,2,FALSE()),"")</f>
        <v/>
      </c>
      <c r="J133" s="20"/>
    </row>
    <row r="134" customFormat="false" ht="15" hidden="false" customHeight="false" outlineLevel="0" collapsed="false">
      <c r="B134" s="5"/>
      <c r="C134" s="6"/>
      <c r="D134" s="7"/>
      <c r="E134" s="8"/>
      <c r="F134" s="7"/>
      <c r="G134" s="9" t="n">
        <f aca="false">IF(OR(E134="",F134=""),0,E134*F134)</f>
        <v>0</v>
      </c>
      <c r="H134" s="10" t="str">
        <f aca="false">IF(OR(E134="",F134=""),"",ROUND(E134*(1+F134/30),1))</f>
        <v/>
      </c>
      <c r="I134" s="11" t="str">
        <f aca="false">IFERROR(VLOOKUP(C134,운동DB!B5:C22,2,FALSE()),"")</f>
        <v/>
      </c>
      <c r="J134" s="12"/>
    </row>
    <row r="135" customFormat="false" ht="15" hidden="false" customHeight="false" outlineLevel="0" collapsed="false">
      <c r="B135" s="13"/>
      <c r="C135" s="14"/>
      <c r="D135" s="15"/>
      <c r="E135" s="16"/>
      <c r="F135" s="15"/>
      <c r="G135" s="17" t="n">
        <f aca="false">IF(OR(E135="",F135=""),0,E135*F135)</f>
        <v>0</v>
      </c>
      <c r="H135" s="18" t="str">
        <f aca="false">IF(OR(E135="",F135=""),"",ROUND(E135*(1+F135/30),1))</f>
        <v/>
      </c>
      <c r="I135" s="19" t="str">
        <f aca="false">IFERROR(VLOOKUP(C135,운동DB!B5:C22,2,FALSE()),"")</f>
        <v/>
      </c>
      <c r="J135" s="20"/>
    </row>
    <row r="136" customFormat="false" ht="15" hidden="false" customHeight="false" outlineLevel="0" collapsed="false">
      <c r="B136" s="5"/>
      <c r="C136" s="6"/>
      <c r="D136" s="7"/>
      <c r="E136" s="8"/>
      <c r="F136" s="7"/>
      <c r="G136" s="9" t="n">
        <f aca="false">IF(OR(E136="",F136=""),0,E136*F136)</f>
        <v>0</v>
      </c>
      <c r="H136" s="10" t="str">
        <f aca="false">IF(OR(E136="",F136=""),"",ROUND(E136*(1+F136/30),1))</f>
        <v/>
      </c>
      <c r="I136" s="11" t="str">
        <f aca="false">IFERROR(VLOOKUP(C136,운동DB!B5:C22,2,FALSE()),"")</f>
        <v/>
      </c>
      <c r="J136" s="12"/>
    </row>
    <row r="137" customFormat="false" ht="15" hidden="false" customHeight="false" outlineLevel="0" collapsed="false">
      <c r="B137" s="13"/>
      <c r="C137" s="14"/>
      <c r="D137" s="15"/>
      <c r="E137" s="16"/>
      <c r="F137" s="15"/>
      <c r="G137" s="17" t="n">
        <f aca="false">IF(OR(E137="",F137=""),0,E137*F137)</f>
        <v>0</v>
      </c>
      <c r="H137" s="18" t="str">
        <f aca="false">IF(OR(E137="",F137=""),"",ROUND(E137*(1+F137/30),1))</f>
        <v/>
      </c>
      <c r="I137" s="19" t="str">
        <f aca="false">IFERROR(VLOOKUP(C137,운동DB!B5:C22,2,FALSE()),"")</f>
        <v/>
      </c>
      <c r="J137" s="20"/>
    </row>
    <row r="138" customFormat="false" ht="15" hidden="false" customHeight="false" outlineLevel="0" collapsed="false">
      <c r="B138" s="5"/>
      <c r="C138" s="6"/>
      <c r="D138" s="7"/>
      <c r="E138" s="8"/>
      <c r="F138" s="7"/>
      <c r="G138" s="9" t="n">
        <f aca="false">IF(OR(E138="",F138=""),0,E138*F138)</f>
        <v>0</v>
      </c>
      <c r="H138" s="10" t="str">
        <f aca="false">IF(OR(E138="",F138=""),"",ROUND(E138*(1+F138/30),1))</f>
        <v/>
      </c>
      <c r="I138" s="11" t="str">
        <f aca="false">IFERROR(VLOOKUP(C138,운동DB!B5:C22,2,FALSE()),"")</f>
        <v/>
      </c>
      <c r="J138" s="12"/>
    </row>
    <row r="139" customFormat="false" ht="15" hidden="false" customHeight="false" outlineLevel="0" collapsed="false">
      <c r="B139" s="13"/>
      <c r="C139" s="14"/>
      <c r="D139" s="15"/>
      <c r="E139" s="16"/>
      <c r="F139" s="15"/>
      <c r="G139" s="17" t="n">
        <f aca="false">IF(OR(E139="",F139=""),0,E139*F139)</f>
        <v>0</v>
      </c>
      <c r="H139" s="18" t="str">
        <f aca="false">IF(OR(E139="",F139=""),"",ROUND(E139*(1+F139/30),1))</f>
        <v/>
      </c>
      <c r="I139" s="19" t="str">
        <f aca="false">IFERROR(VLOOKUP(C139,운동DB!B5:C22,2,FALSE()),"")</f>
        <v/>
      </c>
      <c r="J139" s="20"/>
    </row>
    <row r="140" customFormat="false" ht="15" hidden="false" customHeight="false" outlineLevel="0" collapsed="false">
      <c r="B140" s="5"/>
      <c r="C140" s="6"/>
      <c r="D140" s="7"/>
      <c r="E140" s="8"/>
      <c r="F140" s="7"/>
      <c r="G140" s="9" t="n">
        <f aca="false">IF(OR(E140="",F140=""),0,E140*F140)</f>
        <v>0</v>
      </c>
      <c r="H140" s="10" t="str">
        <f aca="false">IF(OR(E140="",F140=""),"",ROUND(E140*(1+F140/30),1))</f>
        <v/>
      </c>
      <c r="I140" s="11" t="str">
        <f aca="false">IFERROR(VLOOKUP(C140,운동DB!B5:C22,2,FALSE()),"")</f>
        <v/>
      </c>
      <c r="J140" s="12"/>
    </row>
    <row r="141" customFormat="false" ht="15" hidden="false" customHeight="false" outlineLevel="0" collapsed="false">
      <c r="B141" s="13"/>
      <c r="C141" s="14"/>
      <c r="D141" s="15"/>
      <c r="E141" s="16"/>
      <c r="F141" s="15"/>
      <c r="G141" s="17" t="n">
        <f aca="false">IF(OR(E141="",F141=""),0,E141*F141)</f>
        <v>0</v>
      </c>
      <c r="H141" s="18" t="str">
        <f aca="false">IF(OR(E141="",F141=""),"",ROUND(E141*(1+F141/30),1))</f>
        <v/>
      </c>
      <c r="I141" s="19" t="str">
        <f aca="false">IFERROR(VLOOKUP(C141,운동DB!B5:C22,2,FALSE()),"")</f>
        <v/>
      </c>
      <c r="J141" s="20"/>
    </row>
    <row r="142" customFormat="false" ht="15" hidden="false" customHeight="false" outlineLevel="0" collapsed="false">
      <c r="B142" s="5"/>
      <c r="C142" s="6"/>
      <c r="D142" s="7"/>
      <c r="E142" s="8"/>
      <c r="F142" s="7"/>
      <c r="G142" s="9" t="n">
        <f aca="false">IF(OR(E142="",F142=""),0,E142*F142)</f>
        <v>0</v>
      </c>
      <c r="H142" s="10" t="str">
        <f aca="false">IF(OR(E142="",F142=""),"",ROUND(E142*(1+F142/30),1))</f>
        <v/>
      </c>
      <c r="I142" s="11" t="str">
        <f aca="false">IFERROR(VLOOKUP(C142,운동DB!B5:C22,2,FALSE()),"")</f>
        <v/>
      </c>
      <c r="J142" s="12"/>
    </row>
    <row r="143" customFormat="false" ht="15" hidden="false" customHeight="false" outlineLevel="0" collapsed="false">
      <c r="B143" s="13"/>
      <c r="C143" s="14"/>
      <c r="D143" s="15"/>
      <c r="E143" s="16"/>
      <c r="F143" s="15"/>
      <c r="G143" s="17" t="n">
        <f aca="false">IF(OR(E143="",F143=""),0,E143*F143)</f>
        <v>0</v>
      </c>
      <c r="H143" s="18" t="str">
        <f aca="false">IF(OR(E143="",F143=""),"",ROUND(E143*(1+F143/30),1))</f>
        <v/>
      </c>
      <c r="I143" s="19" t="str">
        <f aca="false">IFERROR(VLOOKUP(C143,운동DB!B5:C22,2,FALSE()),"")</f>
        <v/>
      </c>
      <c r="J143" s="20"/>
    </row>
    <row r="144" customFormat="false" ht="15" hidden="false" customHeight="false" outlineLevel="0" collapsed="false">
      <c r="B144" s="5"/>
      <c r="C144" s="6"/>
      <c r="D144" s="7"/>
      <c r="E144" s="8"/>
      <c r="F144" s="7"/>
      <c r="G144" s="9" t="n">
        <f aca="false">IF(OR(E144="",F144=""),0,E144*F144)</f>
        <v>0</v>
      </c>
      <c r="H144" s="10" t="str">
        <f aca="false">IF(OR(E144="",F144=""),"",ROUND(E144*(1+F144/30),1))</f>
        <v/>
      </c>
      <c r="I144" s="11" t="str">
        <f aca="false">IFERROR(VLOOKUP(C144,운동DB!B5:C22,2,FALSE()),"")</f>
        <v/>
      </c>
      <c r="J144" s="12"/>
    </row>
    <row r="145" customFormat="false" ht="15" hidden="false" customHeight="false" outlineLevel="0" collapsed="false">
      <c r="B145" s="13"/>
      <c r="C145" s="14"/>
      <c r="D145" s="15"/>
      <c r="E145" s="16"/>
      <c r="F145" s="15"/>
      <c r="G145" s="17" t="n">
        <f aca="false">IF(OR(E145="",F145=""),0,E145*F145)</f>
        <v>0</v>
      </c>
      <c r="H145" s="18" t="str">
        <f aca="false">IF(OR(E145="",F145=""),"",ROUND(E145*(1+F145/30),1))</f>
        <v/>
      </c>
      <c r="I145" s="19" t="str">
        <f aca="false">IFERROR(VLOOKUP(C145,운동DB!B5:C22,2,FALSE()),"")</f>
        <v/>
      </c>
      <c r="J145" s="20"/>
    </row>
    <row r="146" customFormat="false" ht="15" hidden="false" customHeight="false" outlineLevel="0" collapsed="false">
      <c r="B146" s="5"/>
      <c r="C146" s="6"/>
      <c r="D146" s="7"/>
      <c r="E146" s="8"/>
      <c r="F146" s="7"/>
      <c r="G146" s="9" t="n">
        <f aca="false">IF(OR(E146="",F146=""),0,E146*F146)</f>
        <v>0</v>
      </c>
      <c r="H146" s="10" t="str">
        <f aca="false">IF(OR(E146="",F146=""),"",ROUND(E146*(1+F146/30),1))</f>
        <v/>
      </c>
      <c r="I146" s="11" t="str">
        <f aca="false">IFERROR(VLOOKUP(C146,운동DB!B5:C22,2,FALSE()),"")</f>
        <v/>
      </c>
      <c r="J146" s="12"/>
    </row>
    <row r="147" customFormat="false" ht="15" hidden="false" customHeight="false" outlineLevel="0" collapsed="false">
      <c r="B147" s="13"/>
      <c r="C147" s="14"/>
      <c r="D147" s="15"/>
      <c r="E147" s="16"/>
      <c r="F147" s="15"/>
      <c r="G147" s="17" t="n">
        <f aca="false">IF(OR(E147="",F147=""),0,E147*F147)</f>
        <v>0</v>
      </c>
      <c r="H147" s="18" t="str">
        <f aca="false">IF(OR(E147="",F147=""),"",ROUND(E147*(1+F147/30),1))</f>
        <v/>
      </c>
      <c r="I147" s="19" t="str">
        <f aca="false">IFERROR(VLOOKUP(C147,운동DB!B5:C22,2,FALSE()),"")</f>
        <v/>
      </c>
      <c r="J147" s="20"/>
    </row>
    <row r="148" customFormat="false" ht="15" hidden="false" customHeight="false" outlineLevel="0" collapsed="false">
      <c r="B148" s="5"/>
      <c r="C148" s="6"/>
      <c r="D148" s="7"/>
      <c r="E148" s="8"/>
      <c r="F148" s="7"/>
      <c r="G148" s="9" t="n">
        <f aca="false">IF(OR(E148="",F148=""),0,E148*F148)</f>
        <v>0</v>
      </c>
      <c r="H148" s="10" t="str">
        <f aca="false">IF(OR(E148="",F148=""),"",ROUND(E148*(1+F148/30),1))</f>
        <v/>
      </c>
      <c r="I148" s="11" t="str">
        <f aca="false">IFERROR(VLOOKUP(C148,운동DB!B5:C22,2,FALSE()),"")</f>
        <v/>
      </c>
      <c r="J148" s="12"/>
    </row>
    <row r="149" customFormat="false" ht="15" hidden="false" customHeight="false" outlineLevel="0" collapsed="false">
      <c r="B149" s="13"/>
      <c r="C149" s="14"/>
      <c r="D149" s="15"/>
      <c r="E149" s="16"/>
      <c r="F149" s="15"/>
      <c r="G149" s="17" t="n">
        <f aca="false">IF(OR(E149="",F149=""),0,E149*F149)</f>
        <v>0</v>
      </c>
      <c r="H149" s="18" t="str">
        <f aca="false">IF(OR(E149="",F149=""),"",ROUND(E149*(1+F149/30),1))</f>
        <v/>
      </c>
      <c r="I149" s="19" t="str">
        <f aca="false">IFERROR(VLOOKUP(C149,운동DB!B5:C22,2,FALSE()),"")</f>
        <v/>
      </c>
      <c r="J149" s="20"/>
    </row>
    <row r="150" customFormat="false" ht="15" hidden="false" customHeight="false" outlineLevel="0" collapsed="false">
      <c r="B150" s="5"/>
      <c r="C150" s="6"/>
      <c r="D150" s="7"/>
      <c r="E150" s="8"/>
      <c r="F150" s="7"/>
      <c r="G150" s="9" t="n">
        <f aca="false">IF(OR(E150="",F150=""),0,E150*F150)</f>
        <v>0</v>
      </c>
      <c r="H150" s="10" t="str">
        <f aca="false">IF(OR(E150="",F150=""),"",ROUND(E150*(1+F150/30),1))</f>
        <v/>
      </c>
      <c r="I150" s="11" t="str">
        <f aca="false">IFERROR(VLOOKUP(C150,운동DB!B5:C22,2,FALSE()),"")</f>
        <v/>
      </c>
      <c r="J150" s="12"/>
    </row>
    <row r="151" customFormat="false" ht="15" hidden="false" customHeight="false" outlineLevel="0" collapsed="false">
      <c r="B151" s="13"/>
      <c r="C151" s="14"/>
      <c r="D151" s="15"/>
      <c r="E151" s="16"/>
      <c r="F151" s="15"/>
      <c r="G151" s="17" t="n">
        <f aca="false">IF(OR(E151="",F151=""),0,E151*F151)</f>
        <v>0</v>
      </c>
      <c r="H151" s="18" t="str">
        <f aca="false">IF(OR(E151="",F151=""),"",ROUND(E151*(1+F151/30),1))</f>
        <v/>
      </c>
      <c r="I151" s="19" t="str">
        <f aca="false">IFERROR(VLOOKUP(C151,운동DB!B5:C22,2,FALSE()),"")</f>
        <v/>
      </c>
      <c r="J151" s="20"/>
    </row>
    <row r="152" customFormat="false" ht="15" hidden="false" customHeight="false" outlineLevel="0" collapsed="false">
      <c r="B152" s="5"/>
      <c r="C152" s="6"/>
      <c r="D152" s="7"/>
      <c r="E152" s="8"/>
      <c r="F152" s="7"/>
      <c r="G152" s="9" t="n">
        <f aca="false">IF(OR(E152="",F152=""),0,E152*F152)</f>
        <v>0</v>
      </c>
      <c r="H152" s="10" t="str">
        <f aca="false">IF(OR(E152="",F152=""),"",ROUND(E152*(1+F152/30),1))</f>
        <v/>
      </c>
      <c r="I152" s="11" t="str">
        <f aca="false">IFERROR(VLOOKUP(C152,운동DB!B5:C22,2,FALSE()),"")</f>
        <v/>
      </c>
      <c r="J152" s="12"/>
    </row>
    <row r="153" customFormat="false" ht="15" hidden="false" customHeight="false" outlineLevel="0" collapsed="false">
      <c r="B153" s="13"/>
      <c r="C153" s="14"/>
      <c r="D153" s="15"/>
      <c r="E153" s="16"/>
      <c r="F153" s="15"/>
      <c r="G153" s="17" t="n">
        <f aca="false">IF(OR(E153="",F153=""),0,E153*F153)</f>
        <v>0</v>
      </c>
      <c r="H153" s="18" t="str">
        <f aca="false">IF(OR(E153="",F153=""),"",ROUND(E153*(1+F153/30),1))</f>
        <v/>
      </c>
      <c r="I153" s="19" t="str">
        <f aca="false">IFERROR(VLOOKUP(C153,운동DB!B5:C22,2,FALSE()),"")</f>
        <v/>
      </c>
      <c r="J153" s="20"/>
    </row>
    <row r="154" customFormat="false" ht="15" hidden="false" customHeight="false" outlineLevel="0" collapsed="false">
      <c r="B154" s="5"/>
      <c r="C154" s="6"/>
      <c r="D154" s="7"/>
      <c r="E154" s="8"/>
      <c r="F154" s="7"/>
      <c r="G154" s="9" t="n">
        <f aca="false">IF(OR(E154="",F154=""),0,E154*F154)</f>
        <v>0</v>
      </c>
      <c r="H154" s="10" t="str">
        <f aca="false">IF(OR(E154="",F154=""),"",ROUND(E154*(1+F154/30),1))</f>
        <v/>
      </c>
      <c r="I154" s="11" t="str">
        <f aca="false">IFERROR(VLOOKUP(C154,운동DB!B5:C22,2,FALSE()),"")</f>
        <v/>
      </c>
      <c r="J154" s="12"/>
    </row>
    <row r="155" customFormat="false" ht="15" hidden="false" customHeight="false" outlineLevel="0" collapsed="false">
      <c r="B155" s="13"/>
      <c r="C155" s="14"/>
      <c r="D155" s="15"/>
      <c r="E155" s="16"/>
      <c r="F155" s="15"/>
      <c r="G155" s="17" t="n">
        <f aca="false">IF(OR(E155="",F155=""),0,E155*F155)</f>
        <v>0</v>
      </c>
      <c r="H155" s="18" t="str">
        <f aca="false">IF(OR(E155="",F155=""),"",ROUND(E155*(1+F155/30),1))</f>
        <v/>
      </c>
      <c r="I155" s="19" t="str">
        <f aca="false">IFERROR(VLOOKUP(C155,운동DB!B5:C22,2,FALSE()),"")</f>
        <v/>
      </c>
      <c r="J155" s="20"/>
    </row>
    <row r="156" customFormat="false" ht="15" hidden="false" customHeight="false" outlineLevel="0" collapsed="false">
      <c r="B156" s="5"/>
      <c r="C156" s="6"/>
      <c r="D156" s="7"/>
      <c r="E156" s="8"/>
      <c r="F156" s="7"/>
      <c r="G156" s="9" t="n">
        <f aca="false">IF(OR(E156="",F156=""),0,E156*F156)</f>
        <v>0</v>
      </c>
      <c r="H156" s="10" t="str">
        <f aca="false">IF(OR(E156="",F156=""),"",ROUND(E156*(1+F156/30),1))</f>
        <v/>
      </c>
      <c r="I156" s="11" t="str">
        <f aca="false">IFERROR(VLOOKUP(C156,운동DB!B5:C22,2,FALSE()),"")</f>
        <v/>
      </c>
      <c r="J156" s="12"/>
    </row>
    <row r="157" customFormat="false" ht="15" hidden="false" customHeight="false" outlineLevel="0" collapsed="false">
      <c r="B157" s="13"/>
      <c r="C157" s="14"/>
      <c r="D157" s="15"/>
      <c r="E157" s="16"/>
      <c r="F157" s="15"/>
      <c r="G157" s="17" t="n">
        <f aca="false">IF(OR(E157="",F157=""),0,E157*F157)</f>
        <v>0</v>
      </c>
      <c r="H157" s="18" t="str">
        <f aca="false">IF(OR(E157="",F157=""),"",ROUND(E157*(1+F157/30),1))</f>
        <v/>
      </c>
      <c r="I157" s="19" t="str">
        <f aca="false">IFERROR(VLOOKUP(C157,운동DB!B5:C22,2,FALSE()),"")</f>
        <v/>
      </c>
      <c r="J157" s="20"/>
    </row>
    <row r="158" customFormat="false" ht="15" hidden="false" customHeight="false" outlineLevel="0" collapsed="false">
      <c r="B158" s="5"/>
      <c r="C158" s="6"/>
      <c r="D158" s="7"/>
      <c r="E158" s="8"/>
      <c r="F158" s="7"/>
      <c r="G158" s="9" t="n">
        <f aca="false">IF(OR(E158="",F158=""),0,E158*F158)</f>
        <v>0</v>
      </c>
      <c r="H158" s="10" t="str">
        <f aca="false">IF(OR(E158="",F158=""),"",ROUND(E158*(1+F158/30),1))</f>
        <v/>
      </c>
      <c r="I158" s="11" t="str">
        <f aca="false">IFERROR(VLOOKUP(C158,운동DB!B5:C22,2,FALSE()),"")</f>
        <v/>
      </c>
      <c r="J158" s="12"/>
    </row>
    <row r="159" customFormat="false" ht="15" hidden="false" customHeight="false" outlineLevel="0" collapsed="false">
      <c r="B159" s="13"/>
      <c r="C159" s="14"/>
      <c r="D159" s="15"/>
      <c r="E159" s="16"/>
      <c r="F159" s="15"/>
      <c r="G159" s="17" t="n">
        <f aca="false">IF(OR(E159="",F159=""),0,E159*F159)</f>
        <v>0</v>
      </c>
      <c r="H159" s="18" t="str">
        <f aca="false">IF(OR(E159="",F159=""),"",ROUND(E159*(1+F159/30),1))</f>
        <v/>
      </c>
      <c r="I159" s="19" t="str">
        <f aca="false">IFERROR(VLOOKUP(C159,운동DB!B5:C22,2,FALSE()),"")</f>
        <v/>
      </c>
      <c r="J159" s="20"/>
    </row>
    <row r="160" customFormat="false" ht="15" hidden="false" customHeight="false" outlineLevel="0" collapsed="false">
      <c r="B160" s="5"/>
      <c r="C160" s="6"/>
      <c r="D160" s="7"/>
      <c r="E160" s="8"/>
      <c r="F160" s="7"/>
      <c r="G160" s="9" t="n">
        <f aca="false">IF(OR(E160="",F160=""),0,E160*F160)</f>
        <v>0</v>
      </c>
      <c r="H160" s="10" t="str">
        <f aca="false">IF(OR(E160="",F160=""),"",ROUND(E160*(1+F160/30),1))</f>
        <v/>
      </c>
      <c r="I160" s="11" t="str">
        <f aca="false">IFERROR(VLOOKUP(C160,운동DB!B5:C22,2,FALSE()),"")</f>
        <v/>
      </c>
      <c r="J160" s="12"/>
    </row>
    <row r="161" customFormat="false" ht="15" hidden="false" customHeight="false" outlineLevel="0" collapsed="false">
      <c r="B161" s="13"/>
      <c r="C161" s="14"/>
      <c r="D161" s="15"/>
      <c r="E161" s="16"/>
      <c r="F161" s="15"/>
      <c r="G161" s="17" t="n">
        <f aca="false">IF(OR(E161="",F161=""),0,E161*F161)</f>
        <v>0</v>
      </c>
      <c r="H161" s="18" t="str">
        <f aca="false">IF(OR(E161="",F161=""),"",ROUND(E161*(1+F161/30),1))</f>
        <v/>
      </c>
      <c r="I161" s="19" t="str">
        <f aca="false">IFERROR(VLOOKUP(C161,운동DB!B5:C22,2,FALSE()),"")</f>
        <v/>
      </c>
      <c r="J161" s="20"/>
    </row>
    <row r="162" customFormat="false" ht="15" hidden="false" customHeight="false" outlineLevel="0" collapsed="false">
      <c r="B162" s="5"/>
      <c r="C162" s="6"/>
      <c r="D162" s="7"/>
      <c r="E162" s="8"/>
      <c r="F162" s="7"/>
      <c r="G162" s="9" t="n">
        <f aca="false">IF(OR(E162="",F162=""),0,E162*F162)</f>
        <v>0</v>
      </c>
      <c r="H162" s="10" t="str">
        <f aca="false">IF(OR(E162="",F162=""),"",ROUND(E162*(1+F162/30),1))</f>
        <v/>
      </c>
      <c r="I162" s="11" t="str">
        <f aca="false">IFERROR(VLOOKUP(C162,운동DB!B5:C22,2,FALSE()),"")</f>
        <v/>
      </c>
      <c r="J162" s="12"/>
    </row>
    <row r="163" customFormat="false" ht="15" hidden="false" customHeight="false" outlineLevel="0" collapsed="false">
      <c r="B163" s="13"/>
      <c r="C163" s="14"/>
      <c r="D163" s="15"/>
      <c r="E163" s="16"/>
      <c r="F163" s="15"/>
      <c r="G163" s="17" t="n">
        <f aca="false">IF(OR(E163="",F163=""),0,E163*F163)</f>
        <v>0</v>
      </c>
      <c r="H163" s="18" t="str">
        <f aca="false">IF(OR(E163="",F163=""),"",ROUND(E163*(1+F163/30),1))</f>
        <v/>
      </c>
      <c r="I163" s="19" t="str">
        <f aca="false">IFERROR(VLOOKUP(C163,운동DB!B5:C22,2,FALSE()),"")</f>
        <v/>
      </c>
      <c r="J163" s="20"/>
    </row>
    <row r="164" customFormat="false" ht="15" hidden="false" customHeight="false" outlineLevel="0" collapsed="false">
      <c r="B164" s="5"/>
      <c r="C164" s="6"/>
      <c r="D164" s="7"/>
      <c r="E164" s="8"/>
      <c r="F164" s="7"/>
      <c r="G164" s="9" t="n">
        <f aca="false">IF(OR(E164="",F164=""),0,E164*F164)</f>
        <v>0</v>
      </c>
      <c r="H164" s="10" t="str">
        <f aca="false">IF(OR(E164="",F164=""),"",ROUND(E164*(1+F164/30),1))</f>
        <v/>
      </c>
      <c r="I164" s="11" t="str">
        <f aca="false">IFERROR(VLOOKUP(C164,운동DB!B5:C22,2,FALSE()),"")</f>
        <v/>
      </c>
      <c r="J164" s="12"/>
    </row>
    <row r="165" customFormat="false" ht="15" hidden="false" customHeight="false" outlineLevel="0" collapsed="false">
      <c r="B165" s="13"/>
      <c r="C165" s="14"/>
      <c r="D165" s="15"/>
      <c r="E165" s="16"/>
      <c r="F165" s="15"/>
      <c r="G165" s="17" t="n">
        <f aca="false">IF(OR(E165="",F165=""),0,E165*F165)</f>
        <v>0</v>
      </c>
      <c r="H165" s="18" t="str">
        <f aca="false">IF(OR(E165="",F165=""),"",ROUND(E165*(1+F165/30),1))</f>
        <v/>
      </c>
      <c r="I165" s="19" t="str">
        <f aca="false">IFERROR(VLOOKUP(C165,운동DB!B5:C22,2,FALSE()),"")</f>
        <v/>
      </c>
      <c r="J165" s="20"/>
    </row>
    <row r="166" customFormat="false" ht="15" hidden="false" customHeight="false" outlineLevel="0" collapsed="false">
      <c r="B166" s="5"/>
      <c r="C166" s="6"/>
      <c r="D166" s="7"/>
      <c r="E166" s="8"/>
      <c r="F166" s="7"/>
      <c r="G166" s="9" t="n">
        <f aca="false">IF(OR(E166="",F166=""),0,E166*F166)</f>
        <v>0</v>
      </c>
      <c r="H166" s="10" t="str">
        <f aca="false">IF(OR(E166="",F166=""),"",ROUND(E166*(1+F166/30),1))</f>
        <v/>
      </c>
      <c r="I166" s="11" t="str">
        <f aca="false">IFERROR(VLOOKUP(C166,운동DB!B5:C22,2,FALSE()),"")</f>
        <v/>
      </c>
      <c r="J166" s="12"/>
    </row>
    <row r="167" customFormat="false" ht="15" hidden="false" customHeight="false" outlineLevel="0" collapsed="false">
      <c r="B167" s="13"/>
      <c r="C167" s="14"/>
      <c r="D167" s="15"/>
      <c r="E167" s="16"/>
      <c r="F167" s="15"/>
      <c r="G167" s="17" t="n">
        <f aca="false">IF(OR(E167="",F167=""),0,E167*F167)</f>
        <v>0</v>
      </c>
      <c r="H167" s="18" t="str">
        <f aca="false">IF(OR(E167="",F167=""),"",ROUND(E167*(1+F167/30),1))</f>
        <v/>
      </c>
      <c r="I167" s="19" t="str">
        <f aca="false">IFERROR(VLOOKUP(C167,운동DB!B5:C22,2,FALSE()),"")</f>
        <v/>
      </c>
      <c r="J167" s="20"/>
    </row>
    <row r="168" customFormat="false" ht="15" hidden="false" customHeight="false" outlineLevel="0" collapsed="false">
      <c r="B168" s="5"/>
      <c r="C168" s="6"/>
      <c r="D168" s="7"/>
      <c r="E168" s="8"/>
      <c r="F168" s="7"/>
      <c r="G168" s="9" t="n">
        <f aca="false">IF(OR(E168="",F168=""),0,E168*F168)</f>
        <v>0</v>
      </c>
      <c r="H168" s="10" t="str">
        <f aca="false">IF(OR(E168="",F168=""),"",ROUND(E168*(1+F168/30),1))</f>
        <v/>
      </c>
      <c r="I168" s="11" t="str">
        <f aca="false">IFERROR(VLOOKUP(C168,운동DB!B5:C22,2,FALSE()),"")</f>
        <v/>
      </c>
      <c r="J168" s="12"/>
    </row>
    <row r="169" customFormat="false" ht="15" hidden="false" customHeight="false" outlineLevel="0" collapsed="false">
      <c r="B169" s="13"/>
      <c r="C169" s="14"/>
      <c r="D169" s="15"/>
      <c r="E169" s="16"/>
      <c r="F169" s="15"/>
      <c r="G169" s="17" t="n">
        <f aca="false">IF(OR(E169="",F169=""),0,E169*F169)</f>
        <v>0</v>
      </c>
      <c r="H169" s="18" t="str">
        <f aca="false">IF(OR(E169="",F169=""),"",ROUND(E169*(1+F169/30),1))</f>
        <v/>
      </c>
      <c r="I169" s="19" t="str">
        <f aca="false">IFERROR(VLOOKUP(C169,운동DB!B5:C22,2,FALSE()),"")</f>
        <v/>
      </c>
      <c r="J169" s="20"/>
    </row>
    <row r="170" customFormat="false" ht="15" hidden="false" customHeight="false" outlineLevel="0" collapsed="false">
      <c r="B170" s="5"/>
      <c r="C170" s="6"/>
      <c r="D170" s="7"/>
      <c r="E170" s="8"/>
      <c r="F170" s="7"/>
      <c r="G170" s="9" t="n">
        <f aca="false">IF(OR(E170="",F170=""),0,E170*F170)</f>
        <v>0</v>
      </c>
      <c r="H170" s="10" t="str">
        <f aca="false">IF(OR(E170="",F170=""),"",ROUND(E170*(1+F170/30),1))</f>
        <v/>
      </c>
      <c r="I170" s="11" t="str">
        <f aca="false">IFERROR(VLOOKUP(C170,운동DB!B5:C22,2,FALSE()),"")</f>
        <v/>
      </c>
      <c r="J170" s="12"/>
    </row>
    <row r="171" customFormat="false" ht="15" hidden="false" customHeight="false" outlineLevel="0" collapsed="false">
      <c r="B171" s="13"/>
      <c r="C171" s="14"/>
      <c r="D171" s="15"/>
      <c r="E171" s="16"/>
      <c r="F171" s="15"/>
      <c r="G171" s="17" t="n">
        <f aca="false">IF(OR(E171="",F171=""),0,E171*F171)</f>
        <v>0</v>
      </c>
      <c r="H171" s="18" t="str">
        <f aca="false">IF(OR(E171="",F171=""),"",ROUND(E171*(1+F171/30),1))</f>
        <v/>
      </c>
      <c r="I171" s="19" t="str">
        <f aca="false">IFERROR(VLOOKUP(C171,운동DB!B5:C22,2,FALSE()),"")</f>
        <v/>
      </c>
      <c r="J171" s="20"/>
    </row>
    <row r="172" customFormat="false" ht="15" hidden="false" customHeight="false" outlineLevel="0" collapsed="false">
      <c r="B172" s="5"/>
      <c r="C172" s="6"/>
      <c r="D172" s="7"/>
      <c r="E172" s="8"/>
      <c r="F172" s="7"/>
      <c r="G172" s="9" t="n">
        <f aca="false">IF(OR(E172="",F172=""),0,E172*F172)</f>
        <v>0</v>
      </c>
      <c r="H172" s="10" t="str">
        <f aca="false">IF(OR(E172="",F172=""),"",ROUND(E172*(1+F172/30),1))</f>
        <v/>
      </c>
      <c r="I172" s="11" t="str">
        <f aca="false">IFERROR(VLOOKUP(C172,운동DB!B5:C22,2,FALSE()),"")</f>
        <v/>
      </c>
      <c r="J172" s="12"/>
    </row>
    <row r="173" customFormat="false" ht="15" hidden="false" customHeight="false" outlineLevel="0" collapsed="false">
      <c r="B173" s="13"/>
      <c r="C173" s="14"/>
      <c r="D173" s="15"/>
      <c r="E173" s="16"/>
      <c r="F173" s="15"/>
      <c r="G173" s="17" t="n">
        <f aca="false">IF(OR(E173="",F173=""),0,E173*F173)</f>
        <v>0</v>
      </c>
      <c r="H173" s="18" t="str">
        <f aca="false">IF(OR(E173="",F173=""),"",ROUND(E173*(1+F173/30),1))</f>
        <v/>
      </c>
      <c r="I173" s="19" t="str">
        <f aca="false">IFERROR(VLOOKUP(C173,운동DB!B5:C22,2,FALSE()),"")</f>
        <v/>
      </c>
      <c r="J173" s="20"/>
    </row>
    <row r="174" customFormat="false" ht="15" hidden="false" customHeight="false" outlineLevel="0" collapsed="false">
      <c r="B174" s="5"/>
      <c r="C174" s="6"/>
      <c r="D174" s="7"/>
      <c r="E174" s="8"/>
      <c r="F174" s="7"/>
      <c r="G174" s="9" t="n">
        <f aca="false">IF(OR(E174="",F174=""),0,E174*F174)</f>
        <v>0</v>
      </c>
      <c r="H174" s="10" t="str">
        <f aca="false">IF(OR(E174="",F174=""),"",ROUND(E174*(1+F174/30),1))</f>
        <v/>
      </c>
      <c r="I174" s="11" t="str">
        <f aca="false">IFERROR(VLOOKUP(C174,운동DB!B5:C22,2,FALSE()),"")</f>
        <v/>
      </c>
      <c r="J174" s="12"/>
    </row>
    <row r="175" customFormat="false" ht="15" hidden="false" customHeight="false" outlineLevel="0" collapsed="false">
      <c r="B175" s="13"/>
      <c r="C175" s="14"/>
      <c r="D175" s="15"/>
      <c r="E175" s="16"/>
      <c r="F175" s="15"/>
      <c r="G175" s="17" t="n">
        <f aca="false">IF(OR(E175="",F175=""),0,E175*F175)</f>
        <v>0</v>
      </c>
      <c r="H175" s="18" t="str">
        <f aca="false">IF(OR(E175="",F175=""),"",ROUND(E175*(1+F175/30),1))</f>
        <v/>
      </c>
      <c r="I175" s="19" t="str">
        <f aca="false">IFERROR(VLOOKUP(C175,운동DB!B5:C22,2,FALSE()),"")</f>
        <v/>
      </c>
      <c r="J175" s="20"/>
    </row>
    <row r="176" customFormat="false" ht="15" hidden="false" customHeight="false" outlineLevel="0" collapsed="false">
      <c r="B176" s="5"/>
      <c r="C176" s="6"/>
      <c r="D176" s="7"/>
      <c r="E176" s="8"/>
      <c r="F176" s="7"/>
      <c r="G176" s="9" t="n">
        <f aca="false">IF(OR(E176="",F176=""),0,E176*F176)</f>
        <v>0</v>
      </c>
      <c r="H176" s="10" t="str">
        <f aca="false">IF(OR(E176="",F176=""),"",ROUND(E176*(1+F176/30),1))</f>
        <v/>
      </c>
      <c r="I176" s="11" t="str">
        <f aca="false">IFERROR(VLOOKUP(C176,운동DB!B5:C22,2,FALSE()),"")</f>
        <v/>
      </c>
      <c r="J176" s="12"/>
    </row>
    <row r="177" customFormat="false" ht="15" hidden="false" customHeight="false" outlineLevel="0" collapsed="false">
      <c r="B177" s="13"/>
      <c r="C177" s="14"/>
      <c r="D177" s="15"/>
      <c r="E177" s="16"/>
      <c r="F177" s="15"/>
      <c r="G177" s="17" t="n">
        <f aca="false">IF(OR(E177="",F177=""),0,E177*F177)</f>
        <v>0</v>
      </c>
      <c r="H177" s="18" t="str">
        <f aca="false">IF(OR(E177="",F177=""),"",ROUND(E177*(1+F177/30),1))</f>
        <v/>
      </c>
      <c r="I177" s="19" t="str">
        <f aca="false">IFERROR(VLOOKUP(C177,운동DB!B5:C22,2,FALSE()),"")</f>
        <v/>
      </c>
      <c r="J177" s="20"/>
    </row>
    <row r="178" customFormat="false" ht="15" hidden="false" customHeight="false" outlineLevel="0" collapsed="false">
      <c r="B178" s="5"/>
      <c r="C178" s="6"/>
      <c r="D178" s="7"/>
      <c r="E178" s="8"/>
      <c r="F178" s="7"/>
      <c r="G178" s="9" t="n">
        <f aca="false">IF(OR(E178="",F178=""),0,E178*F178)</f>
        <v>0</v>
      </c>
      <c r="H178" s="10" t="str">
        <f aca="false">IF(OR(E178="",F178=""),"",ROUND(E178*(1+F178/30),1))</f>
        <v/>
      </c>
      <c r="I178" s="11" t="str">
        <f aca="false">IFERROR(VLOOKUP(C178,운동DB!B5:C22,2,FALSE()),"")</f>
        <v/>
      </c>
      <c r="J178" s="12"/>
    </row>
    <row r="179" customFormat="false" ht="15" hidden="false" customHeight="false" outlineLevel="0" collapsed="false">
      <c r="B179" s="13"/>
      <c r="C179" s="14"/>
      <c r="D179" s="15"/>
      <c r="E179" s="16"/>
      <c r="F179" s="15"/>
      <c r="G179" s="17" t="n">
        <f aca="false">IF(OR(E179="",F179=""),0,E179*F179)</f>
        <v>0</v>
      </c>
      <c r="H179" s="18" t="str">
        <f aca="false">IF(OR(E179="",F179=""),"",ROUND(E179*(1+F179/30),1))</f>
        <v/>
      </c>
      <c r="I179" s="19" t="str">
        <f aca="false">IFERROR(VLOOKUP(C179,운동DB!B5:C22,2,FALSE()),"")</f>
        <v/>
      </c>
      <c r="J179" s="20"/>
    </row>
    <row r="180" customFormat="false" ht="15" hidden="false" customHeight="false" outlineLevel="0" collapsed="false">
      <c r="B180" s="5"/>
      <c r="C180" s="6"/>
      <c r="D180" s="7"/>
      <c r="E180" s="8"/>
      <c r="F180" s="7"/>
      <c r="G180" s="9" t="n">
        <f aca="false">IF(OR(E180="",F180=""),0,E180*F180)</f>
        <v>0</v>
      </c>
      <c r="H180" s="10" t="str">
        <f aca="false">IF(OR(E180="",F180=""),"",ROUND(E180*(1+F180/30),1))</f>
        <v/>
      </c>
      <c r="I180" s="11" t="str">
        <f aca="false">IFERROR(VLOOKUP(C180,운동DB!B5:C22,2,FALSE()),"")</f>
        <v/>
      </c>
      <c r="J180" s="12"/>
    </row>
    <row r="181" customFormat="false" ht="15" hidden="false" customHeight="false" outlineLevel="0" collapsed="false">
      <c r="B181" s="13"/>
      <c r="C181" s="14"/>
      <c r="D181" s="15"/>
      <c r="E181" s="16"/>
      <c r="F181" s="15"/>
      <c r="G181" s="17" t="n">
        <f aca="false">IF(OR(E181="",F181=""),0,E181*F181)</f>
        <v>0</v>
      </c>
      <c r="H181" s="18" t="str">
        <f aca="false">IF(OR(E181="",F181=""),"",ROUND(E181*(1+F181/30),1))</f>
        <v/>
      </c>
      <c r="I181" s="19" t="str">
        <f aca="false">IFERROR(VLOOKUP(C181,운동DB!B5:C22,2,FALSE()),"")</f>
        <v/>
      </c>
      <c r="J181" s="20"/>
    </row>
    <row r="182" customFormat="false" ht="15" hidden="false" customHeight="false" outlineLevel="0" collapsed="false">
      <c r="B182" s="5"/>
      <c r="C182" s="6"/>
      <c r="D182" s="7"/>
      <c r="E182" s="8"/>
      <c r="F182" s="7"/>
      <c r="G182" s="9" t="n">
        <f aca="false">IF(OR(E182="",F182=""),0,E182*F182)</f>
        <v>0</v>
      </c>
      <c r="H182" s="10" t="str">
        <f aca="false">IF(OR(E182="",F182=""),"",ROUND(E182*(1+F182/30),1))</f>
        <v/>
      </c>
      <c r="I182" s="11" t="str">
        <f aca="false">IFERROR(VLOOKUP(C182,운동DB!B5:C22,2,FALSE()),"")</f>
        <v/>
      </c>
      <c r="J182" s="12"/>
    </row>
    <row r="183" customFormat="false" ht="15" hidden="false" customHeight="false" outlineLevel="0" collapsed="false">
      <c r="B183" s="13"/>
      <c r="C183" s="14"/>
      <c r="D183" s="15"/>
      <c r="E183" s="16"/>
      <c r="F183" s="15"/>
      <c r="G183" s="17" t="n">
        <f aca="false">IF(OR(E183="",F183=""),0,E183*F183)</f>
        <v>0</v>
      </c>
      <c r="H183" s="18" t="str">
        <f aca="false">IF(OR(E183="",F183=""),"",ROUND(E183*(1+F183/30),1))</f>
        <v/>
      </c>
      <c r="I183" s="19" t="str">
        <f aca="false">IFERROR(VLOOKUP(C183,운동DB!B5:C22,2,FALSE()),"")</f>
        <v/>
      </c>
      <c r="J183" s="20"/>
    </row>
    <row r="184" customFormat="false" ht="15" hidden="false" customHeight="false" outlineLevel="0" collapsed="false">
      <c r="B184" s="5"/>
      <c r="C184" s="6"/>
      <c r="D184" s="7"/>
      <c r="E184" s="8"/>
      <c r="F184" s="7"/>
      <c r="G184" s="9" t="n">
        <f aca="false">IF(OR(E184="",F184=""),0,E184*F184)</f>
        <v>0</v>
      </c>
      <c r="H184" s="10" t="str">
        <f aca="false">IF(OR(E184="",F184=""),"",ROUND(E184*(1+F184/30),1))</f>
        <v/>
      </c>
      <c r="I184" s="11" t="str">
        <f aca="false">IFERROR(VLOOKUP(C184,운동DB!B5:C22,2,FALSE()),"")</f>
        <v/>
      </c>
      <c r="J184" s="12"/>
    </row>
    <row r="185" customFormat="false" ht="15" hidden="false" customHeight="false" outlineLevel="0" collapsed="false">
      <c r="B185" s="13"/>
      <c r="C185" s="14"/>
      <c r="D185" s="15"/>
      <c r="E185" s="16"/>
      <c r="F185" s="15"/>
      <c r="G185" s="17" t="n">
        <f aca="false">IF(OR(E185="",F185=""),0,E185*F185)</f>
        <v>0</v>
      </c>
      <c r="H185" s="18" t="str">
        <f aca="false">IF(OR(E185="",F185=""),"",ROUND(E185*(1+F185/30),1))</f>
        <v/>
      </c>
      <c r="I185" s="19" t="str">
        <f aca="false">IFERROR(VLOOKUP(C185,운동DB!B5:C22,2,FALSE()),"")</f>
        <v/>
      </c>
      <c r="J185" s="20"/>
    </row>
    <row r="186" customFormat="false" ht="15" hidden="false" customHeight="false" outlineLevel="0" collapsed="false">
      <c r="B186" s="5"/>
      <c r="C186" s="6"/>
      <c r="D186" s="7"/>
      <c r="E186" s="8"/>
      <c r="F186" s="7"/>
      <c r="G186" s="9" t="n">
        <f aca="false">IF(OR(E186="",F186=""),0,E186*F186)</f>
        <v>0</v>
      </c>
      <c r="H186" s="10" t="str">
        <f aca="false">IF(OR(E186="",F186=""),"",ROUND(E186*(1+F186/30),1))</f>
        <v/>
      </c>
      <c r="I186" s="11" t="str">
        <f aca="false">IFERROR(VLOOKUP(C186,운동DB!B5:C22,2,FALSE()),"")</f>
        <v/>
      </c>
      <c r="J186" s="12"/>
    </row>
    <row r="187" customFormat="false" ht="15" hidden="false" customHeight="false" outlineLevel="0" collapsed="false">
      <c r="B187" s="13"/>
      <c r="C187" s="14"/>
      <c r="D187" s="15"/>
      <c r="E187" s="16"/>
      <c r="F187" s="15"/>
      <c r="G187" s="17" t="n">
        <f aca="false">IF(OR(E187="",F187=""),0,E187*F187)</f>
        <v>0</v>
      </c>
      <c r="H187" s="18" t="str">
        <f aca="false">IF(OR(E187="",F187=""),"",ROUND(E187*(1+F187/30),1))</f>
        <v/>
      </c>
      <c r="I187" s="19" t="str">
        <f aca="false">IFERROR(VLOOKUP(C187,운동DB!B5:C22,2,FALSE()),"")</f>
        <v/>
      </c>
      <c r="J187" s="20"/>
    </row>
    <row r="188" customFormat="false" ht="15" hidden="false" customHeight="false" outlineLevel="0" collapsed="false">
      <c r="B188" s="5"/>
      <c r="C188" s="6"/>
      <c r="D188" s="7"/>
      <c r="E188" s="8"/>
      <c r="F188" s="7"/>
      <c r="G188" s="9" t="n">
        <f aca="false">IF(OR(E188="",F188=""),0,E188*F188)</f>
        <v>0</v>
      </c>
      <c r="H188" s="10" t="str">
        <f aca="false">IF(OR(E188="",F188=""),"",ROUND(E188*(1+F188/30),1))</f>
        <v/>
      </c>
      <c r="I188" s="11" t="str">
        <f aca="false">IFERROR(VLOOKUP(C188,운동DB!B5:C22,2,FALSE()),"")</f>
        <v/>
      </c>
      <c r="J188" s="12"/>
    </row>
    <row r="189" customFormat="false" ht="15" hidden="false" customHeight="false" outlineLevel="0" collapsed="false">
      <c r="B189" s="13"/>
      <c r="C189" s="14"/>
      <c r="D189" s="15"/>
      <c r="E189" s="16"/>
      <c r="F189" s="15"/>
      <c r="G189" s="17" t="n">
        <f aca="false">IF(OR(E189="",F189=""),0,E189*F189)</f>
        <v>0</v>
      </c>
      <c r="H189" s="18" t="str">
        <f aca="false">IF(OR(E189="",F189=""),"",ROUND(E189*(1+F189/30),1))</f>
        <v/>
      </c>
      <c r="I189" s="19" t="str">
        <f aca="false">IFERROR(VLOOKUP(C189,운동DB!B5:C22,2,FALSE()),"")</f>
        <v/>
      </c>
      <c r="J189" s="20"/>
    </row>
    <row r="190" customFormat="false" ht="15" hidden="false" customHeight="false" outlineLevel="0" collapsed="false">
      <c r="B190" s="5"/>
      <c r="C190" s="6"/>
      <c r="D190" s="7"/>
      <c r="E190" s="8"/>
      <c r="F190" s="7"/>
      <c r="G190" s="9" t="n">
        <f aca="false">IF(OR(E190="",F190=""),0,E190*F190)</f>
        <v>0</v>
      </c>
      <c r="H190" s="10" t="str">
        <f aca="false">IF(OR(E190="",F190=""),"",ROUND(E190*(1+F190/30),1))</f>
        <v/>
      </c>
      <c r="I190" s="11" t="str">
        <f aca="false">IFERROR(VLOOKUP(C190,운동DB!B5:C22,2,FALSE()),"")</f>
        <v/>
      </c>
      <c r="J190" s="12"/>
    </row>
    <row r="191" customFormat="false" ht="15" hidden="false" customHeight="false" outlineLevel="0" collapsed="false">
      <c r="B191" s="13"/>
      <c r="C191" s="14"/>
      <c r="D191" s="15"/>
      <c r="E191" s="16"/>
      <c r="F191" s="15"/>
      <c r="G191" s="17" t="n">
        <f aca="false">IF(OR(E191="",F191=""),0,E191*F191)</f>
        <v>0</v>
      </c>
      <c r="H191" s="18" t="str">
        <f aca="false">IF(OR(E191="",F191=""),"",ROUND(E191*(1+F191/30),1))</f>
        <v/>
      </c>
      <c r="I191" s="19" t="str">
        <f aca="false">IFERROR(VLOOKUP(C191,운동DB!B5:C22,2,FALSE()),"")</f>
        <v/>
      </c>
      <c r="J191" s="20"/>
    </row>
    <row r="192" customFormat="false" ht="15" hidden="false" customHeight="false" outlineLevel="0" collapsed="false">
      <c r="B192" s="5"/>
      <c r="C192" s="6"/>
      <c r="D192" s="7"/>
      <c r="E192" s="8"/>
      <c r="F192" s="7"/>
      <c r="G192" s="9" t="n">
        <f aca="false">IF(OR(E192="",F192=""),0,E192*F192)</f>
        <v>0</v>
      </c>
      <c r="H192" s="10" t="str">
        <f aca="false">IF(OR(E192="",F192=""),"",ROUND(E192*(1+F192/30),1))</f>
        <v/>
      </c>
      <c r="I192" s="11" t="str">
        <f aca="false">IFERROR(VLOOKUP(C192,운동DB!B5:C22,2,FALSE()),"")</f>
        <v/>
      </c>
      <c r="J192" s="12"/>
    </row>
    <row r="193" customFormat="false" ht="15" hidden="false" customHeight="false" outlineLevel="0" collapsed="false">
      <c r="B193" s="13"/>
      <c r="C193" s="14"/>
      <c r="D193" s="15"/>
      <c r="E193" s="16"/>
      <c r="F193" s="15"/>
      <c r="G193" s="17" t="n">
        <f aca="false">IF(OR(E193="",F193=""),0,E193*F193)</f>
        <v>0</v>
      </c>
      <c r="H193" s="18" t="str">
        <f aca="false">IF(OR(E193="",F193=""),"",ROUND(E193*(1+F193/30),1))</f>
        <v/>
      </c>
      <c r="I193" s="19" t="str">
        <f aca="false">IFERROR(VLOOKUP(C193,운동DB!B5:C22,2,FALSE()),"")</f>
        <v/>
      </c>
      <c r="J193" s="20"/>
    </row>
    <row r="194" customFormat="false" ht="15" hidden="false" customHeight="false" outlineLevel="0" collapsed="false">
      <c r="B194" s="5"/>
      <c r="C194" s="6"/>
      <c r="D194" s="7"/>
      <c r="E194" s="8"/>
      <c r="F194" s="7"/>
      <c r="G194" s="9" t="n">
        <f aca="false">IF(OR(E194="",F194=""),0,E194*F194)</f>
        <v>0</v>
      </c>
      <c r="H194" s="10" t="str">
        <f aca="false">IF(OR(E194="",F194=""),"",ROUND(E194*(1+F194/30),1))</f>
        <v/>
      </c>
      <c r="I194" s="11" t="str">
        <f aca="false">IFERROR(VLOOKUP(C194,운동DB!B5:C22,2,FALSE()),"")</f>
        <v/>
      </c>
      <c r="J194" s="12"/>
    </row>
    <row r="195" customFormat="false" ht="15" hidden="false" customHeight="false" outlineLevel="0" collapsed="false">
      <c r="B195" s="13"/>
      <c r="C195" s="14"/>
      <c r="D195" s="15"/>
      <c r="E195" s="16"/>
      <c r="F195" s="15"/>
      <c r="G195" s="17" t="n">
        <f aca="false">IF(OR(E195="",F195=""),0,E195*F195)</f>
        <v>0</v>
      </c>
      <c r="H195" s="18" t="str">
        <f aca="false">IF(OR(E195="",F195=""),"",ROUND(E195*(1+F195/30),1))</f>
        <v/>
      </c>
      <c r="I195" s="19" t="str">
        <f aca="false">IFERROR(VLOOKUP(C195,운동DB!B5:C22,2,FALSE()),"")</f>
        <v/>
      </c>
      <c r="J195" s="20"/>
    </row>
    <row r="196" customFormat="false" ht="15" hidden="false" customHeight="false" outlineLevel="0" collapsed="false">
      <c r="B196" s="5"/>
      <c r="C196" s="6"/>
      <c r="D196" s="7"/>
      <c r="E196" s="8"/>
      <c r="F196" s="7"/>
      <c r="G196" s="9" t="n">
        <f aca="false">IF(OR(E196="",F196=""),0,E196*F196)</f>
        <v>0</v>
      </c>
      <c r="H196" s="10" t="str">
        <f aca="false">IF(OR(E196="",F196=""),"",ROUND(E196*(1+F196/30),1))</f>
        <v/>
      </c>
      <c r="I196" s="11" t="str">
        <f aca="false">IFERROR(VLOOKUP(C196,운동DB!B5:C22,2,FALSE()),"")</f>
        <v/>
      </c>
      <c r="J196" s="12"/>
    </row>
    <row r="197" customFormat="false" ht="15" hidden="false" customHeight="false" outlineLevel="0" collapsed="false">
      <c r="B197" s="13"/>
      <c r="C197" s="14"/>
      <c r="D197" s="15"/>
      <c r="E197" s="16"/>
      <c r="F197" s="15"/>
      <c r="G197" s="17" t="n">
        <f aca="false">IF(OR(E197="",F197=""),0,E197*F197)</f>
        <v>0</v>
      </c>
      <c r="H197" s="18" t="str">
        <f aca="false">IF(OR(E197="",F197=""),"",ROUND(E197*(1+F197/30),1))</f>
        <v/>
      </c>
      <c r="I197" s="19" t="str">
        <f aca="false">IFERROR(VLOOKUP(C197,운동DB!B5:C22,2,FALSE()),"")</f>
        <v/>
      </c>
      <c r="J197" s="20"/>
    </row>
    <row r="198" customFormat="false" ht="15" hidden="false" customHeight="false" outlineLevel="0" collapsed="false">
      <c r="B198" s="5"/>
      <c r="C198" s="6"/>
      <c r="D198" s="7"/>
      <c r="E198" s="8"/>
      <c r="F198" s="7"/>
      <c r="G198" s="9" t="n">
        <f aca="false">IF(OR(E198="",F198=""),0,E198*F198)</f>
        <v>0</v>
      </c>
      <c r="H198" s="10" t="str">
        <f aca="false">IF(OR(E198="",F198=""),"",ROUND(E198*(1+F198/30),1))</f>
        <v/>
      </c>
      <c r="I198" s="11" t="str">
        <f aca="false">IFERROR(VLOOKUP(C198,운동DB!B5:C22,2,FALSE()),"")</f>
        <v/>
      </c>
      <c r="J198" s="12"/>
    </row>
    <row r="199" customFormat="false" ht="15" hidden="false" customHeight="false" outlineLevel="0" collapsed="false">
      <c r="B199" s="13"/>
      <c r="C199" s="14"/>
      <c r="D199" s="15"/>
      <c r="E199" s="16"/>
      <c r="F199" s="15"/>
      <c r="G199" s="17" t="n">
        <f aca="false">IF(OR(E199="",F199=""),0,E199*F199)</f>
        <v>0</v>
      </c>
      <c r="H199" s="18" t="str">
        <f aca="false">IF(OR(E199="",F199=""),"",ROUND(E199*(1+F199/30),1))</f>
        <v/>
      </c>
      <c r="I199" s="19" t="str">
        <f aca="false">IFERROR(VLOOKUP(C199,운동DB!B5:C22,2,FALSE()),"")</f>
        <v/>
      </c>
      <c r="J199" s="20"/>
    </row>
    <row r="200" customFormat="false" ht="15" hidden="false" customHeight="false" outlineLevel="0" collapsed="false">
      <c r="B200" s="5"/>
      <c r="C200" s="6"/>
      <c r="D200" s="7"/>
      <c r="E200" s="8"/>
      <c r="F200" s="7"/>
      <c r="G200" s="9" t="n">
        <f aca="false">IF(OR(E200="",F200=""),0,E200*F200)</f>
        <v>0</v>
      </c>
      <c r="H200" s="10" t="str">
        <f aca="false">IF(OR(E200="",F200=""),"",ROUND(E200*(1+F200/30),1))</f>
        <v/>
      </c>
      <c r="I200" s="11" t="str">
        <f aca="false">IFERROR(VLOOKUP(C200,운동DB!B5:C22,2,FALSE()),"")</f>
        <v/>
      </c>
      <c r="J200" s="12"/>
    </row>
    <row r="201" customFormat="false" ht="15" hidden="false" customHeight="false" outlineLevel="0" collapsed="false">
      <c r="B201" s="13"/>
      <c r="C201" s="14"/>
      <c r="D201" s="15"/>
      <c r="E201" s="16"/>
      <c r="F201" s="15"/>
      <c r="G201" s="17" t="n">
        <f aca="false">IF(OR(E201="",F201=""),0,E201*F201)</f>
        <v>0</v>
      </c>
      <c r="H201" s="18" t="str">
        <f aca="false">IF(OR(E201="",F201=""),"",ROUND(E201*(1+F201/30),1))</f>
        <v/>
      </c>
      <c r="I201" s="19" t="str">
        <f aca="false">IFERROR(VLOOKUP(C201,운동DB!B5:C22,2,FALSE()),"")</f>
        <v/>
      </c>
      <c r="J201" s="20"/>
    </row>
    <row r="202" customFormat="false" ht="15" hidden="false" customHeight="false" outlineLevel="0" collapsed="false">
      <c r="B202" s="5"/>
      <c r="C202" s="6"/>
      <c r="D202" s="7"/>
      <c r="E202" s="8"/>
      <c r="F202" s="7"/>
      <c r="G202" s="9" t="n">
        <f aca="false">IF(OR(E202="",F202=""),0,E202*F202)</f>
        <v>0</v>
      </c>
      <c r="H202" s="10" t="str">
        <f aca="false">IF(OR(E202="",F202=""),"",ROUND(E202*(1+F202/30),1))</f>
        <v/>
      </c>
      <c r="I202" s="11" t="str">
        <f aca="false">IFERROR(VLOOKUP(C202,운동DB!B5:C22,2,FALSE()),"")</f>
        <v/>
      </c>
      <c r="J202" s="12"/>
    </row>
    <row r="203" customFormat="false" ht="15" hidden="false" customHeight="false" outlineLevel="0" collapsed="false">
      <c r="B203" s="13"/>
      <c r="C203" s="14"/>
      <c r="D203" s="15"/>
      <c r="E203" s="16"/>
      <c r="F203" s="15"/>
      <c r="G203" s="17" t="n">
        <f aca="false">IF(OR(E203="",F203=""),0,E203*F203)</f>
        <v>0</v>
      </c>
      <c r="H203" s="18" t="str">
        <f aca="false">IF(OR(E203="",F203=""),"",ROUND(E203*(1+F203/30),1))</f>
        <v/>
      </c>
      <c r="I203" s="19" t="str">
        <f aca="false">IFERROR(VLOOKUP(C203,운동DB!B5:C22,2,FALSE()),"")</f>
        <v/>
      </c>
      <c r="J203" s="20"/>
    </row>
    <row r="204" customFormat="false" ht="15" hidden="false" customHeight="false" outlineLevel="0" collapsed="false">
      <c r="B204" s="5"/>
      <c r="C204" s="6"/>
      <c r="D204" s="7"/>
      <c r="E204" s="8"/>
      <c r="F204" s="7"/>
      <c r="G204" s="9" t="n">
        <f aca="false">IF(OR(E204="",F204=""),0,E204*F204)</f>
        <v>0</v>
      </c>
      <c r="H204" s="10" t="str">
        <f aca="false">IF(OR(E204="",F204=""),"",ROUND(E204*(1+F204/30),1))</f>
        <v/>
      </c>
      <c r="I204" s="11" t="str">
        <f aca="false">IFERROR(VLOOKUP(C204,운동DB!B5:C22,2,FALSE()),"")</f>
        <v/>
      </c>
      <c r="J204" s="12"/>
    </row>
    <row r="205" customFormat="false" ht="15" hidden="false" customHeight="false" outlineLevel="0" collapsed="false">
      <c r="B205" s="13"/>
      <c r="C205" s="14"/>
      <c r="D205" s="15"/>
      <c r="E205" s="16"/>
      <c r="F205" s="15"/>
      <c r="G205" s="17" t="n">
        <f aca="false">IF(OR(E205="",F205=""),0,E205*F205)</f>
        <v>0</v>
      </c>
      <c r="H205" s="18" t="str">
        <f aca="false">IF(OR(E205="",F205=""),"",ROUND(E205*(1+F205/30),1))</f>
        <v/>
      </c>
      <c r="I205" s="19" t="str">
        <f aca="false">IFERROR(VLOOKUP(C205,운동DB!B5:C22,2,FALSE()),"")</f>
        <v/>
      </c>
      <c r="J205" s="20"/>
    </row>
    <row r="208" customFormat="false" ht="15" hidden="false" customHeight="true" outlineLevel="0" collapsed="false">
      <c r="B208" s="2" t="s">
        <v>15</v>
      </c>
      <c r="C208" s="2"/>
      <c r="D208" s="2"/>
      <c r="E208" s="2"/>
      <c r="F208" s="2"/>
      <c r="G208" s="2"/>
      <c r="H208" s="2"/>
    </row>
    <row r="209" customFormat="false" ht="26.85" hidden="false" customHeight="false" outlineLevel="0" collapsed="false">
      <c r="B209" s="3" t="s">
        <v>2</v>
      </c>
      <c r="C209" s="3" t="s">
        <v>16</v>
      </c>
      <c r="D209" s="3" t="s">
        <v>17</v>
      </c>
      <c r="E209" s="3" t="s">
        <v>18</v>
      </c>
      <c r="F209" s="3" t="s">
        <v>19</v>
      </c>
      <c r="G209" s="3" t="s">
        <v>20</v>
      </c>
      <c r="H209" s="3" t="s">
        <v>10</v>
      </c>
    </row>
    <row r="210" customFormat="false" ht="15" hidden="false" customHeight="false" outlineLevel="0" collapsed="false">
      <c r="B210" s="5" t="n">
        <v>46083</v>
      </c>
      <c r="C210" s="6" t="s">
        <v>21</v>
      </c>
      <c r="D210" s="21" t="n">
        <v>5.2</v>
      </c>
      <c r="E210" s="22" t="n">
        <v>28</v>
      </c>
      <c r="F210" s="23" t="n">
        <f aca="false">IF(OR(D210="",D210=0,E210=""),"",ROUND(E210/D210,2))</f>
        <v>5.38</v>
      </c>
      <c r="G210" s="7"/>
      <c r="H210" s="12"/>
    </row>
    <row r="211" customFormat="false" ht="15" hidden="false" customHeight="false" outlineLevel="0" collapsed="false">
      <c r="B211" s="13"/>
      <c r="C211" s="24"/>
      <c r="D211" s="25"/>
      <c r="E211" s="26"/>
      <c r="F211" s="27" t="str">
        <f aca="false">IF(OR(D211="",D211=0,E211=""),"",ROUND(E211/D211,2))</f>
        <v/>
      </c>
      <c r="G211" s="15"/>
      <c r="H211" s="20"/>
    </row>
    <row r="212" customFormat="false" ht="15" hidden="false" customHeight="false" outlineLevel="0" collapsed="false">
      <c r="B212" s="5"/>
      <c r="C212" s="6"/>
      <c r="D212" s="21"/>
      <c r="E212" s="22"/>
      <c r="F212" s="23" t="str">
        <f aca="false">IF(OR(D212="",D212=0,E212=""),"",ROUND(E212/D212,2))</f>
        <v/>
      </c>
      <c r="G212" s="7"/>
      <c r="H212" s="12"/>
    </row>
    <row r="213" customFormat="false" ht="15" hidden="false" customHeight="false" outlineLevel="0" collapsed="false">
      <c r="B213" s="13"/>
      <c r="C213" s="24"/>
      <c r="D213" s="25"/>
      <c r="E213" s="26"/>
      <c r="F213" s="27" t="str">
        <f aca="false">IF(OR(D213="",D213=0,E213=""),"",ROUND(E213/D213,2))</f>
        <v/>
      </c>
      <c r="G213" s="15"/>
      <c r="H213" s="20"/>
    </row>
    <row r="214" customFormat="false" ht="15" hidden="false" customHeight="false" outlineLevel="0" collapsed="false">
      <c r="B214" s="5"/>
      <c r="C214" s="6"/>
      <c r="D214" s="21"/>
      <c r="E214" s="22"/>
      <c r="F214" s="23" t="str">
        <f aca="false">IF(OR(D214="",D214=0,E214=""),"",ROUND(E214/D214,2))</f>
        <v/>
      </c>
      <c r="G214" s="7"/>
      <c r="H214" s="12"/>
    </row>
    <row r="215" customFormat="false" ht="15" hidden="false" customHeight="false" outlineLevel="0" collapsed="false">
      <c r="B215" s="13"/>
      <c r="C215" s="24"/>
      <c r="D215" s="25"/>
      <c r="E215" s="26"/>
      <c r="F215" s="27" t="str">
        <f aca="false">IF(OR(D215="",D215=0,E215=""),"",ROUND(E215/D215,2))</f>
        <v/>
      </c>
      <c r="G215" s="15"/>
      <c r="H215" s="20"/>
    </row>
    <row r="216" customFormat="false" ht="15" hidden="false" customHeight="false" outlineLevel="0" collapsed="false">
      <c r="B216" s="5"/>
      <c r="C216" s="6"/>
      <c r="D216" s="21"/>
      <c r="E216" s="22"/>
      <c r="F216" s="23" t="str">
        <f aca="false">IF(OR(D216="",D216=0,E216=""),"",ROUND(E216/D216,2))</f>
        <v/>
      </c>
      <c r="G216" s="7"/>
      <c r="H216" s="12"/>
    </row>
    <row r="217" customFormat="false" ht="15" hidden="false" customHeight="false" outlineLevel="0" collapsed="false">
      <c r="B217" s="13"/>
      <c r="C217" s="24"/>
      <c r="D217" s="25"/>
      <c r="E217" s="26"/>
      <c r="F217" s="27" t="str">
        <f aca="false">IF(OR(D217="",D217=0,E217=""),"",ROUND(E217/D217,2))</f>
        <v/>
      </c>
      <c r="G217" s="15"/>
      <c r="H217" s="20"/>
    </row>
    <row r="218" customFormat="false" ht="15" hidden="false" customHeight="false" outlineLevel="0" collapsed="false">
      <c r="B218" s="5"/>
      <c r="C218" s="6"/>
      <c r="D218" s="21"/>
      <c r="E218" s="22"/>
      <c r="F218" s="23" t="str">
        <f aca="false">IF(OR(D218="",D218=0,E218=""),"",ROUND(E218/D218,2))</f>
        <v/>
      </c>
      <c r="G218" s="7"/>
      <c r="H218" s="12"/>
    </row>
    <row r="219" customFormat="false" ht="15" hidden="false" customHeight="false" outlineLevel="0" collapsed="false">
      <c r="B219" s="13"/>
      <c r="C219" s="24"/>
      <c r="D219" s="25"/>
      <c r="E219" s="26"/>
      <c r="F219" s="27" t="str">
        <f aca="false">IF(OR(D219="",D219=0,E219=""),"",ROUND(E219/D219,2))</f>
        <v/>
      </c>
      <c r="G219" s="15"/>
      <c r="H219" s="20"/>
    </row>
    <row r="220" customFormat="false" ht="15" hidden="false" customHeight="false" outlineLevel="0" collapsed="false">
      <c r="B220" s="5"/>
      <c r="C220" s="6"/>
      <c r="D220" s="21"/>
      <c r="E220" s="22"/>
      <c r="F220" s="23" t="str">
        <f aca="false">IF(OR(D220="",D220=0,E220=""),"",ROUND(E220/D220,2))</f>
        <v/>
      </c>
      <c r="G220" s="7"/>
      <c r="H220" s="12"/>
    </row>
    <row r="221" customFormat="false" ht="15" hidden="false" customHeight="false" outlineLevel="0" collapsed="false">
      <c r="B221" s="13"/>
      <c r="C221" s="24"/>
      <c r="D221" s="25"/>
      <c r="E221" s="26"/>
      <c r="F221" s="27" t="str">
        <f aca="false">IF(OR(D221="",D221=0,E221=""),"",ROUND(E221/D221,2))</f>
        <v/>
      </c>
      <c r="G221" s="15"/>
      <c r="H221" s="20"/>
    </row>
    <row r="222" customFormat="false" ht="15" hidden="false" customHeight="false" outlineLevel="0" collapsed="false">
      <c r="B222" s="5"/>
      <c r="C222" s="6"/>
      <c r="D222" s="21"/>
      <c r="E222" s="22"/>
      <c r="F222" s="23" t="str">
        <f aca="false">IF(OR(D222="",D222=0,E222=""),"",ROUND(E222/D222,2))</f>
        <v/>
      </c>
      <c r="G222" s="7"/>
      <c r="H222" s="12"/>
    </row>
    <row r="223" customFormat="false" ht="15" hidden="false" customHeight="false" outlineLevel="0" collapsed="false">
      <c r="B223" s="13"/>
      <c r="C223" s="24"/>
      <c r="D223" s="25"/>
      <c r="E223" s="26"/>
      <c r="F223" s="27" t="str">
        <f aca="false">IF(OR(D223="",D223=0,E223=""),"",ROUND(E223/D223,2))</f>
        <v/>
      </c>
      <c r="G223" s="15"/>
      <c r="H223" s="20"/>
    </row>
    <row r="224" customFormat="false" ht="15" hidden="false" customHeight="false" outlineLevel="0" collapsed="false">
      <c r="B224" s="5"/>
      <c r="C224" s="6"/>
      <c r="D224" s="21"/>
      <c r="E224" s="22"/>
      <c r="F224" s="23" t="str">
        <f aca="false">IF(OR(D224="",D224=0,E224=""),"",ROUND(E224/D224,2))</f>
        <v/>
      </c>
      <c r="G224" s="7"/>
      <c r="H224" s="12"/>
    </row>
    <row r="225" customFormat="false" ht="15" hidden="false" customHeight="false" outlineLevel="0" collapsed="false">
      <c r="B225" s="13"/>
      <c r="C225" s="24"/>
      <c r="D225" s="25"/>
      <c r="E225" s="26"/>
      <c r="F225" s="27" t="str">
        <f aca="false">IF(OR(D225="",D225=0,E225=""),"",ROUND(E225/D225,2))</f>
        <v/>
      </c>
      <c r="G225" s="15"/>
      <c r="H225" s="20"/>
    </row>
    <row r="226" customFormat="false" ht="15" hidden="false" customHeight="false" outlineLevel="0" collapsed="false">
      <c r="B226" s="5"/>
      <c r="C226" s="6"/>
      <c r="D226" s="21"/>
      <c r="E226" s="22"/>
      <c r="F226" s="23" t="str">
        <f aca="false">IF(OR(D226="",D226=0,E226=""),"",ROUND(E226/D226,2))</f>
        <v/>
      </c>
      <c r="G226" s="7"/>
      <c r="H226" s="12"/>
    </row>
    <row r="227" customFormat="false" ht="15" hidden="false" customHeight="false" outlineLevel="0" collapsed="false">
      <c r="B227" s="13"/>
      <c r="C227" s="24"/>
      <c r="D227" s="25"/>
      <c r="E227" s="26"/>
      <c r="F227" s="27" t="str">
        <f aca="false">IF(OR(D227="",D227=0,E227=""),"",ROUND(E227/D227,2))</f>
        <v/>
      </c>
      <c r="G227" s="15"/>
      <c r="H227" s="20"/>
    </row>
    <row r="228" customFormat="false" ht="15" hidden="false" customHeight="false" outlineLevel="0" collapsed="false">
      <c r="B228" s="5"/>
      <c r="C228" s="6"/>
      <c r="D228" s="21"/>
      <c r="E228" s="22"/>
      <c r="F228" s="23" t="str">
        <f aca="false">IF(OR(D228="",D228=0,E228=""),"",ROUND(E228/D228,2))</f>
        <v/>
      </c>
      <c r="G228" s="7"/>
      <c r="H228" s="12"/>
    </row>
    <row r="229" customFormat="false" ht="15" hidden="false" customHeight="false" outlineLevel="0" collapsed="false">
      <c r="B229" s="13"/>
      <c r="C229" s="24"/>
      <c r="D229" s="25"/>
      <c r="E229" s="26"/>
      <c r="F229" s="27" t="str">
        <f aca="false">IF(OR(D229="",D229=0,E229=""),"",ROUND(E229/D229,2))</f>
        <v/>
      </c>
      <c r="G229" s="15"/>
      <c r="H229" s="20"/>
    </row>
    <row r="230" customFormat="false" ht="15" hidden="false" customHeight="false" outlineLevel="0" collapsed="false">
      <c r="B230" s="5"/>
      <c r="C230" s="6"/>
      <c r="D230" s="21"/>
      <c r="E230" s="22"/>
      <c r="F230" s="23" t="str">
        <f aca="false">IF(OR(D230="",D230=0,E230=""),"",ROUND(E230/D230,2))</f>
        <v/>
      </c>
      <c r="G230" s="7"/>
      <c r="H230" s="12"/>
    </row>
    <row r="231" customFormat="false" ht="15" hidden="false" customHeight="false" outlineLevel="0" collapsed="false">
      <c r="B231" s="13"/>
      <c r="C231" s="24"/>
      <c r="D231" s="25"/>
      <c r="E231" s="26"/>
      <c r="F231" s="27" t="str">
        <f aca="false">IF(OR(D231="",D231=0,E231=""),"",ROUND(E231/D231,2))</f>
        <v/>
      </c>
      <c r="G231" s="15"/>
      <c r="H231" s="20"/>
    </row>
    <row r="232" customFormat="false" ht="15" hidden="false" customHeight="false" outlineLevel="0" collapsed="false">
      <c r="B232" s="5"/>
      <c r="C232" s="6"/>
      <c r="D232" s="21"/>
      <c r="E232" s="22"/>
      <c r="F232" s="23" t="str">
        <f aca="false">IF(OR(D232="",D232=0,E232=""),"",ROUND(E232/D232,2))</f>
        <v/>
      </c>
      <c r="G232" s="7"/>
      <c r="H232" s="12"/>
    </row>
    <row r="233" customFormat="false" ht="15" hidden="false" customHeight="false" outlineLevel="0" collapsed="false">
      <c r="B233" s="13"/>
      <c r="C233" s="24"/>
      <c r="D233" s="25"/>
      <c r="E233" s="26"/>
      <c r="F233" s="27" t="str">
        <f aca="false">IF(OR(D233="",D233=0,E233=""),"",ROUND(E233/D233,2))</f>
        <v/>
      </c>
      <c r="G233" s="15"/>
      <c r="H233" s="20"/>
    </row>
    <row r="234" customFormat="false" ht="15" hidden="false" customHeight="false" outlineLevel="0" collapsed="false">
      <c r="B234" s="5"/>
      <c r="C234" s="6"/>
      <c r="D234" s="21"/>
      <c r="E234" s="22"/>
      <c r="F234" s="23" t="str">
        <f aca="false">IF(OR(D234="",D234=0,E234=""),"",ROUND(E234/D234,2))</f>
        <v/>
      </c>
      <c r="G234" s="7"/>
      <c r="H234" s="12"/>
    </row>
    <row r="235" customFormat="false" ht="15" hidden="false" customHeight="false" outlineLevel="0" collapsed="false">
      <c r="B235" s="13"/>
      <c r="C235" s="24"/>
      <c r="D235" s="25"/>
      <c r="E235" s="26"/>
      <c r="F235" s="27" t="str">
        <f aca="false">IF(OR(D235="",D235=0,E235=""),"",ROUND(E235/D235,2))</f>
        <v/>
      </c>
      <c r="G235" s="15"/>
      <c r="H235" s="20"/>
    </row>
    <row r="236" customFormat="false" ht="15" hidden="false" customHeight="false" outlineLevel="0" collapsed="false">
      <c r="B236" s="5"/>
      <c r="C236" s="6"/>
      <c r="D236" s="21"/>
      <c r="E236" s="22"/>
      <c r="F236" s="23" t="str">
        <f aca="false">IF(OR(D236="",D236=0,E236=""),"",ROUND(E236/D236,2))</f>
        <v/>
      </c>
      <c r="G236" s="7"/>
      <c r="H236" s="12"/>
    </row>
    <row r="237" customFormat="false" ht="15" hidden="false" customHeight="false" outlineLevel="0" collapsed="false">
      <c r="B237" s="13"/>
      <c r="C237" s="24"/>
      <c r="D237" s="25"/>
      <c r="E237" s="26"/>
      <c r="F237" s="27" t="str">
        <f aca="false">IF(OR(D237="",D237=0,E237=""),"",ROUND(E237/D237,2))</f>
        <v/>
      </c>
      <c r="G237" s="15"/>
      <c r="H237" s="20"/>
    </row>
    <row r="238" customFormat="false" ht="15" hidden="false" customHeight="false" outlineLevel="0" collapsed="false">
      <c r="B238" s="5"/>
      <c r="C238" s="6"/>
      <c r="D238" s="21"/>
      <c r="E238" s="22"/>
      <c r="F238" s="23" t="str">
        <f aca="false">IF(OR(D238="",D238=0,E238=""),"",ROUND(E238/D238,2))</f>
        <v/>
      </c>
      <c r="G238" s="7"/>
      <c r="H238" s="12"/>
    </row>
    <row r="239" customFormat="false" ht="15" hidden="false" customHeight="false" outlineLevel="0" collapsed="false">
      <c r="B239" s="13"/>
      <c r="C239" s="24"/>
      <c r="D239" s="25"/>
      <c r="E239" s="26"/>
      <c r="F239" s="27" t="str">
        <f aca="false">IF(OR(D239="",D239=0,E239=""),"",ROUND(E239/D239,2))</f>
        <v/>
      </c>
      <c r="G239" s="15"/>
      <c r="H239" s="20"/>
    </row>
    <row r="240" customFormat="false" ht="15" hidden="false" customHeight="false" outlineLevel="0" collapsed="false">
      <c r="B240" s="5"/>
      <c r="C240" s="6"/>
      <c r="D240" s="21"/>
      <c r="E240" s="22"/>
      <c r="F240" s="23" t="str">
        <f aca="false">IF(OR(D240="",D240=0,E240=""),"",ROUND(E240/D240,2))</f>
        <v/>
      </c>
      <c r="G240" s="7"/>
      <c r="H240" s="12"/>
    </row>
    <row r="241" customFormat="false" ht="15" hidden="false" customHeight="false" outlineLevel="0" collapsed="false">
      <c r="B241" s="13"/>
      <c r="C241" s="24"/>
      <c r="D241" s="25"/>
      <c r="E241" s="26"/>
      <c r="F241" s="27" t="str">
        <f aca="false">IF(OR(D241="",D241=0,E241=""),"",ROUND(E241/D241,2))</f>
        <v/>
      </c>
      <c r="G241" s="15"/>
      <c r="H241" s="20"/>
    </row>
    <row r="242" customFormat="false" ht="15" hidden="false" customHeight="false" outlineLevel="0" collapsed="false">
      <c r="B242" s="5"/>
      <c r="C242" s="6"/>
      <c r="D242" s="21"/>
      <c r="E242" s="22"/>
      <c r="F242" s="23" t="str">
        <f aca="false">IF(OR(D242="",D242=0,E242=""),"",ROUND(E242/D242,2))</f>
        <v/>
      </c>
      <c r="G242" s="7"/>
      <c r="H242" s="12"/>
    </row>
    <row r="243" customFormat="false" ht="15" hidden="false" customHeight="false" outlineLevel="0" collapsed="false">
      <c r="B243" s="13"/>
      <c r="C243" s="24"/>
      <c r="D243" s="25"/>
      <c r="E243" s="26"/>
      <c r="F243" s="27" t="str">
        <f aca="false">IF(OR(D243="",D243=0,E243=""),"",ROUND(E243/D243,2))</f>
        <v/>
      </c>
      <c r="G243" s="15"/>
      <c r="H243" s="20"/>
    </row>
    <row r="244" customFormat="false" ht="15" hidden="false" customHeight="false" outlineLevel="0" collapsed="false">
      <c r="B244" s="5"/>
      <c r="C244" s="6"/>
      <c r="D244" s="21"/>
      <c r="E244" s="22"/>
      <c r="F244" s="23" t="str">
        <f aca="false">IF(OR(D244="",D244=0,E244=""),"",ROUND(E244/D244,2))</f>
        <v/>
      </c>
      <c r="G244" s="7"/>
      <c r="H244" s="12"/>
    </row>
    <row r="245" customFormat="false" ht="15" hidden="false" customHeight="false" outlineLevel="0" collapsed="false">
      <c r="B245" s="13"/>
      <c r="C245" s="24"/>
      <c r="D245" s="25"/>
      <c r="E245" s="26"/>
      <c r="F245" s="27" t="str">
        <f aca="false">IF(OR(D245="",D245=0,E245=""),"",ROUND(E245/D245,2))</f>
        <v/>
      </c>
      <c r="G245" s="15"/>
      <c r="H245" s="20"/>
    </row>
    <row r="246" customFormat="false" ht="15" hidden="false" customHeight="false" outlineLevel="0" collapsed="false">
      <c r="B246" s="5"/>
      <c r="C246" s="6"/>
      <c r="D246" s="21"/>
      <c r="E246" s="22"/>
      <c r="F246" s="23" t="str">
        <f aca="false">IF(OR(D246="",D246=0,E246=""),"",ROUND(E246/D246,2))</f>
        <v/>
      </c>
      <c r="G246" s="7"/>
      <c r="H246" s="12"/>
    </row>
    <row r="247" customFormat="false" ht="15" hidden="false" customHeight="false" outlineLevel="0" collapsed="false">
      <c r="B247" s="13"/>
      <c r="C247" s="24"/>
      <c r="D247" s="25"/>
      <c r="E247" s="26"/>
      <c r="F247" s="27" t="str">
        <f aca="false">IF(OR(D247="",D247=0,E247=""),"",ROUND(E247/D247,2))</f>
        <v/>
      </c>
      <c r="G247" s="15"/>
      <c r="H247" s="20"/>
    </row>
    <row r="248" customFormat="false" ht="15" hidden="false" customHeight="false" outlineLevel="0" collapsed="false">
      <c r="B248" s="5"/>
      <c r="C248" s="6"/>
      <c r="D248" s="21"/>
      <c r="E248" s="22"/>
      <c r="F248" s="23" t="str">
        <f aca="false">IF(OR(D248="",D248=0,E248=""),"",ROUND(E248/D248,2))</f>
        <v/>
      </c>
      <c r="G248" s="7"/>
      <c r="H248" s="12"/>
    </row>
    <row r="249" customFormat="false" ht="15" hidden="false" customHeight="false" outlineLevel="0" collapsed="false">
      <c r="B249" s="13"/>
      <c r="C249" s="24"/>
      <c r="D249" s="25"/>
      <c r="E249" s="26"/>
      <c r="F249" s="27" t="str">
        <f aca="false">IF(OR(D249="",D249=0,E249=""),"",ROUND(E249/D249,2))</f>
        <v/>
      </c>
      <c r="G249" s="15"/>
      <c r="H249" s="20"/>
    </row>
    <row r="250" customFormat="false" ht="15" hidden="false" customHeight="false" outlineLevel="0" collapsed="false">
      <c r="B250" s="5"/>
      <c r="C250" s="6"/>
      <c r="D250" s="21"/>
      <c r="E250" s="22"/>
      <c r="F250" s="23" t="str">
        <f aca="false">IF(OR(D250="",D250=0,E250=""),"",ROUND(E250/D250,2))</f>
        <v/>
      </c>
      <c r="G250" s="7"/>
      <c r="H250" s="12"/>
    </row>
    <row r="251" customFormat="false" ht="15" hidden="false" customHeight="false" outlineLevel="0" collapsed="false">
      <c r="B251" s="13"/>
      <c r="C251" s="24"/>
      <c r="D251" s="25"/>
      <c r="E251" s="26"/>
      <c r="F251" s="27" t="str">
        <f aca="false">IF(OR(D251="",D251=0,E251=""),"",ROUND(E251/D251,2))</f>
        <v/>
      </c>
      <c r="G251" s="15"/>
      <c r="H251" s="20"/>
    </row>
    <row r="252" customFormat="false" ht="15" hidden="false" customHeight="false" outlineLevel="0" collapsed="false">
      <c r="B252" s="5"/>
      <c r="C252" s="6"/>
      <c r="D252" s="21"/>
      <c r="E252" s="22"/>
      <c r="F252" s="23" t="str">
        <f aca="false">IF(OR(D252="",D252=0,E252=""),"",ROUND(E252/D252,2))</f>
        <v/>
      </c>
      <c r="G252" s="7"/>
      <c r="H252" s="12"/>
    </row>
    <row r="253" customFormat="false" ht="15" hidden="false" customHeight="false" outlineLevel="0" collapsed="false">
      <c r="B253" s="13"/>
      <c r="C253" s="24"/>
      <c r="D253" s="25"/>
      <c r="E253" s="26"/>
      <c r="F253" s="27" t="str">
        <f aca="false">IF(OR(D253="",D253=0,E253=""),"",ROUND(E253/D253,2))</f>
        <v/>
      </c>
      <c r="G253" s="15"/>
      <c r="H253" s="20"/>
    </row>
    <row r="254" customFormat="false" ht="15" hidden="false" customHeight="false" outlineLevel="0" collapsed="false">
      <c r="B254" s="5"/>
      <c r="C254" s="6"/>
      <c r="D254" s="21"/>
      <c r="E254" s="22"/>
      <c r="F254" s="23" t="str">
        <f aca="false">IF(OR(D254="",D254=0,E254=""),"",ROUND(E254/D254,2))</f>
        <v/>
      </c>
      <c r="G254" s="7"/>
      <c r="H254" s="12"/>
    </row>
    <row r="255" customFormat="false" ht="15" hidden="false" customHeight="false" outlineLevel="0" collapsed="false">
      <c r="B255" s="13"/>
      <c r="C255" s="24"/>
      <c r="D255" s="25"/>
      <c r="E255" s="26"/>
      <c r="F255" s="27" t="str">
        <f aca="false">IF(OR(D255="",D255=0,E255=""),"",ROUND(E255/D255,2))</f>
        <v/>
      </c>
      <c r="G255" s="15"/>
      <c r="H255" s="20"/>
    </row>
    <row r="256" customFormat="false" ht="15" hidden="false" customHeight="false" outlineLevel="0" collapsed="false">
      <c r="B256" s="5"/>
      <c r="C256" s="6"/>
      <c r="D256" s="21"/>
      <c r="E256" s="22"/>
      <c r="F256" s="23" t="str">
        <f aca="false">IF(OR(D256="",D256=0,E256=""),"",ROUND(E256/D256,2))</f>
        <v/>
      </c>
      <c r="G256" s="7"/>
      <c r="H256" s="12"/>
    </row>
    <row r="257" customFormat="false" ht="15" hidden="false" customHeight="false" outlineLevel="0" collapsed="false">
      <c r="B257" s="13"/>
      <c r="C257" s="24"/>
      <c r="D257" s="25"/>
      <c r="E257" s="26"/>
      <c r="F257" s="27" t="str">
        <f aca="false">IF(OR(D257="",D257=0,E257=""),"",ROUND(E257/D257,2))</f>
        <v/>
      </c>
      <c r="G257" s="15"/>
      <c r="H257" s="20"/>
    </row>
    <row r="258" customFormat="false" ht="15" hidden="false" customHeight="false" outlineLevel="0" collapsed="false">
      <c r="B258" s="5"/>
      <c r="C258" s="6"/>
      <c r="D258" s="21"/>
      <c r="E258" s="22"/>
      <c r="F258" s="23" t="str">
        <f aca="false">IF(OR(D258="",D258=0,E258=""),"",ROUND(E258/D258,2))</f>
        <v/>
      </c>
      <c r="G258" s="7"/>
      <c r="H258" s="12"/>
    </row>
    <row r="259" customFormat="false" ht="15" hidden="false" customHeight="false" outlineLevel="0" collapsed="false">
      <c r="B259" s="13"/>
      <c r="C259" s="24"/>
      <c r="D259" s="25"/>
      <c r="E259" s="26"/>
      <c r="F259" s="27" t="str">
        <f aca="false">IF(OR(D259="",D259=0,E259=""),"",ROUND(E259/D259,2))</f>
        <v/>
      </c>
      <c r="G259" s="15"/>
      <c r="H259" s="20"/>
    </row>
  </sheetData>
  <mergeCells count="2">
    <mergeCell ref="B4:J4"/>
    <mergeCell ref="B208:H208"/>
  </mergeCells>
  <dataValidations count="1">
    <dataValidation allowBlank="true" errorStyle="stop" operator="between" showDropDown="false" showErrorMessage="false" showInputMessage="false" sqref="C6:C205" type="list">
      <formula1>운동DB!$B$5:$B$22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3" min="3" style="0" width="10"/>
    <col collapsed="false" customWidth="true" hidden="false" outlineLevel="0" max="4" min="4" style="0" width="8"/>
    <col collapsed="false" customWidth="true" hidden="false" outlineLevel="0" max="5" min="5" style="0" width="14"/>
  </cols>
  <sheetData>
    <row r="2" customFormat="false" ht="17.35" hidden="false" customHeight="false" outlineLevel="0" collapsed="false">
      <c r="B2" s="1" t="s">
        <v>22</v>
      </c>
    </row>
    <row r="4" customFormat="false" ht="15" hidden="false" customHeight="false" outlineLevel="0" collapsed="false">
      <c r="B4" s="3" t="s">
        <v>3</v>
      </c>
      <c r="C4" s="3" t="s">
        <v>9</v>
      </c>
      <c r="D4" s="3" t="s">
        <v>23</v>
      </c>
      <c r="E4" s="3" t="s">
        <v>24</v>
      </c>
    </row>
    <row r="5" customFormat="false" ht="15" hidden="false" customHeight="false" outlineLevel="0" collapsed="false">
      <c r="B5" s="6" t="s">
        <v>11</v>
      </c>
      <c r="C5" s="11" t="s">
        <v>25</v>
      </c>
      <c r="D5" s="11" t="s">
        <v>26</v>
      </c>
      <c r="E5" s="12"/>
    </row>
    <row r="6" customFormat="false" ht="15" hidden="false" customHeight="false" outlineLevel="0" collapsed="false">
      <c r="B6" s="14" t="s">
        <v>27</v>
      </c>
      <c r="C6" s="19" t="s">
        <v>25</v>
      </c>
      <c r="D6" s="19" t="s">
        <v>26</v>
      </c>
      <c r="E6" s="20"/>
    </row>
    <row r="7" customFormat="false" ht="15" hidden="false" customHeight="false" outlineLevel="0" collapsed="false">
      <c r="B7" s="6" t="s">
        <v>12</v>
      </c>
      <c r="C7" s="11" t="s">
        <v>28</v>
      </c>
      <c r="D7" s="11" t="s">
        <v>26</v>
      </c>
      <c r="E7" s="12"/>
    </row>
    <row r="8" customFormat="false" ht="15" hidden="false" customHeight="false" outlineLevel="0" collapsed="false">
      <c r="B8" s="14" t="s">
        <v>29</v>
      </c>
      <c r="C8" s="19" t="s">
        <v>28</v>
      </c>
      <c r="D8" s="19" t="s">
        <v>26</v>
      </c>
      <c r="E8" s="20"/>
    </row>
    <row r="9" customFormat="false" ht="15" hidden="false" customHeight="false" outlineLevel="0" collapsed="false">
      <c r="B9" s="6" t="s">
        <v>13</v>
      </c>
      <c r="C9" s="11" t="s">
        <v>30</v>
      </c>
      <c r="D9" s="11" t="s">
        <v>26</v>
      </c>
      <c r="E9" s="12"/>
    </row>
    <row r="10" customFormat="false" ht="15" hidden="false" customHeight="false" outlineLevel="0" collapsed="false">
      <c r="B10" s="14" t="s">
        <v>14</v>
      </c>
      <c r="C10" s="19" t="s">
        <v>31</v>
      </c>
      <c r="D10" s="19" t="s">
        <v>26</v>
      </c>
      <c r="E10" s="20"/>
    </row>
    <row r="11" customFormat="false" ht="15" hidden="false" customHeight="false" outlineLevel="0" collapsed="false">
      <c r="B11" s="6" t="s">
        <v>32</v>
      </c>
      <c r="C11" s="11" t="s">
        <v>31</v>
      </c>
      <c r="D11" s="11" t="s">
        <v>26</v>
      </c>
      <c r="E11" s="12"/>
    </row>
    <row r="12" customFormat="false" ht="15" hidden="false" customHeight="false" outlineLevel="0" collapsed="false">
      <c r="B12" s="14" t="s">
        <v>33</v>
      </c>
      <c r="C12" s="19" t="s">
        <v>34</v>
      </c>
      <c r="D12" s="19" t="s">
        <v>26</v>
      </c>
      <c r="E12" s="20"/>
    </row>
    <row r="13" customFormat="false" ht="15" hidden="false" customHeight="false" outlineLevel="0" collapsed="false">
      <c r="B13" s="6" t="s">
        <v>35</v>
      </c>
      <c r="C13" s="11" t="s">
        <v>34</v>
      </c>
      <c r="D13" s="11" t="s">
        <v>26</v>
      </c>
      <c r="E13" s="12"/>
    </row>
    <row r="14" customFormat="false" ht="15" hidden="false" customHeight="false" outlineLevel="0" collapsed="false">
      <c r="B14" s="14" t="s">
        <v>36</v>
      </c>
      <c r="C14" s="19" t="s">
        <v>37</v>
      </c>
      <c r="D14" s="19" t="s">
        <v>26</v>
      </c>
      <c r="E14" s="20"/>
    </row>
    <row r="15" customFormat="false" ht="15" hidden="false" customHeight="false" outlineLevel="0" collapsed="false">
      <c r="B15" s="6" t="s">
        <v>38</v>
      </c>
      <c r="C15" s="11" t="s">
        <v>37</v>
      </c>
      <c r="D15" s="11" t="s">
        <v>26</v>
      </c>
      <c r="E15" s="12"/>
    </row>
    <row r="16" customFormat="false" ht="15" hidden="false" customHeight="false" outlineLevel="0" collapsed="false">
      <c r="B16" s="14" t="s">
        <v>39</v>
      </c>
      <c r="C16" s="19" t="s">
        <v>40</v>
      </c>
      <c r="D16" s="19" t="s">
        <v>41</v>
      </c>
      <c r="E16" s="20"/>
    </row>
    <row r="17" customFormat="false" ht="15" hidden="false" customHeight="false" outlineLevel="0" collapsed="false">
      <c r="B17" s="6" t="s">
        <v>42</v>
      </c>
      <c r="C17" s="11" t="s">
        <v>40</v>
      </c>
      <c r="D17" s="11" t="s">
        <v>41</v>
      </c>
      <c r="E17" s="12"/>
    </row>
    <row r="18" customFormat="false" ht="15" hidden="false" customHeight="false" outlineLevel="0" collapsed="false">
      <c r="B18" s="14" t="s">
        <v>21</v>
      </c>
      <c r="C18" s="19" t="s">
        <v>43</v>
      </c>
      <c r="D18" s="19" t="s">
        <v>44</v>
      </c>
      <c r="E18" s="20"/>
    </row>
    <row r="19" customFormat="false" ht="15" hidden="false" customHeight="false" outlineLevel="0" collapsed="false">
      <c r="B19" s="6" t="s">
        <v>45</v>
      </c>
      <c r="C19" s="11" t="s">
        <v>28</v>
      </c>
      <c r="D19" s="11" t="s">
        <v>44</v>
      </c>
      <c r="E19" s="12"/>
    </row>
    <row r="20" customFormat="false" ht="15" hidden="false" customHeight="false" outlineLevel="0" collapsed="false">
      <c r="B20" s="14" t="s">
        <v>46</v>
      </c>
      <c r="C20" s="19" t="s">
        <v>43</v>
      </c>
      <c r="D20" s="19" t="s">
        <v>44</v>
      </c>
      <c r="E20" s="20"/>
    </row>
    <row r="21" customFormat="false" ht="15" hidden="false" customHeight="false" outlineLevel="0" collapsed="false">
      <c r="B21" s="6" t="s">
        <v>47</v>
      </c>
      <c r="C21" s="11" t="s">
        <v>43</v>
      </c>
      <c r="D21" s="11" t="s">
        <v>44</v>
      </c>
      <c r="E21" s="12"/>
    </row>
    <row r="22" customFormat="false" ht="15" hidden="false" customHeight="false" outlineLevel="0" collapsed="false">
      <c r="B22" s="14" t="s">
        <v>48</v>
      </c>
      <c r="C22" s="19" t="s">
        <v>43</v>
      </c>
      <c r="D22" s="19" t="s">
        <v>44</v>
      </c>
      <c r="E22" s="2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F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5" min="3" style="0" width="12"/>
    <col collapsed="false" customWidth="true" hidden="false" outlineLevel="0" max="6" min="6" style="0" width="16"/>
  </cols>
  <sheetData>
    <row r="2" customFormat="false" ht="21.6" hidden="false" customHeight="false" outlineLevel="0" collapsed="false">
      <c r="B2" s="1" t="s">
        <v>49</v>
      </c>
    </row>
    <row r="4" customFormat="false" ht="15" hidden="false" customHeight="false" outlineLevel="0" collapsed="false">
      <c r="B4" s="3" t="s">
        <v>2</v>
      </c>
      <c r="C4" s="3" t="s">
        <v>50</v>
      </c>
      <c r="D4" s="3" t="s">
        <v>51</v>
      </c>
      <c r="E4" s="3" t="s">
        <v>52</v>
      </c>
      <c r="F4" s="3" t="s">
        <v>24</v>
      </c>
    </row>
    <row r="5" customFormat="false" ht="15" hidden="false" customHeight="false" outlineLevel="0" collapsed="false">
      <c r="B5" s="5" t="n">
        <v>46023</v>
      </c>
      <c r="C5" s="8" t="n">
        <v>78.5</v>
      </c>
      <c r="D5" s="28" t="n">
        <v>0.185</v>
      </c>
      <c r="E5" s="8" t="n">
        <v>35.2</v>
      </c>
      <c r="F5" s="12"/>
    </row>
    <row r="6" customFormat="false" ht="15" hidden="false" customHeight="false" outlineLevel="0" collapsed="false">
      <c r="B6" s="13" t="n">
        <v>46037</v>
      </c>
      <c r="C6" s="16" t="n">
        <v>78</v>
      </c>
      <c r="D6" s="29" t="n">
        <v>0.182</v>
      </c>
      <c r="E6" s="16" t="n">
        <v>35.4</v>
      </c>
      <c r="F6" s="20"/>
    </row>
    <row r="7" customFormat="false" ht="15" hidden="false" customHeight="false" outlineLevel="0" collapsed="false">
      <c r="B7" s="5" t="n">
        <v>46054</v>
      </c>
      <c r="C7" s="8" t="n">
        <v>77.3</v>
      </c>
      <c r="D7" s="28" t="n">
        <v>0.178</v>
      </c>
      <c r="E7" s="8" t="n">
        <v>35.6</v>
      </c>
      <c r="F7" s="12"/>
    </row>
    <row r="8" customFormat="false" ht="15" hidden="false" customHeight="false" outlineLevel="0" collapsed="false">
      <c r="B8" s="13" t="n">
        <v>46068</v>
      </c>
      <c r="C8" s="16" t="n">
        <v>76.8</v>
      </c>
      <c r="D8" s="29" t="n">
        <v>0.175</v>
      </c>
      <c r="E8" s="16" t="n">
        <v>35.8</v>
      </c>
      <c r="F8" s="20"/>
    </row>
    <row r="9" customFormat="false" ht="15" hidden="false" customHeight="false" outlineLevel="0" collapsed="false">
      <c r="B9" s="5" t="n">
        <v>46082</v>
      </c>
      <c r="C9" s="8" t="n">
        <v>76.2</v>
      </c>
      <c r="D9" s="28" t="n">
        <v>0.172</v>
      </c>
      <c r="E9" s="8" t="n">
        <v>36</v>
      </c>
      <c r="F9" s="12"/>
    </row>
    <row r="10" customFormat="false" ht="15" hidden="false" customHeight="false" outlineLevel="0" collapsed="false">
      <c r="B10" s="13"/>
      <c r="C10" s="16"/>
      <c r="D10" s="29"/>
      <c r="E10" s="16"/>
      <c r="F10" s="20"/>
    </row>
    <row r="11" customFormat="false" ht="15" hidden="false" customHeight="false" outlineLevel="0" collapsed="false">
      <c r="B11" s="5"/>
      <c r="C11" s="8"/>
      <c r="D11" s="28"/>
      <c r="E11" s="8"/>
      <c r="F11" s="12"/>
    </row>
    <row r="12" customFormat="false" ht="15" hidden="false" customHeight="false" outlineLevel="0" collapsed="false">
      <c r="B12" s="13"/>
      <c r="C12" s="16"/>
      <c r="D12" s="29"/>
      <c r="E12" s="16"/>
      <c r="F12" s="20"/>
    </row>
    <row r="13" customFormat="false" ht="15" hidden="false" customHeight="false" outlineLevel="0" collapsed="false">
      <c r="B13" s="5"/>
      <c r="C13" s="8"/>
      <c r="D13" s="28"/>
      <c r="E13" s="8"/>
      <c r="F13" s="12"/>
    </row>
    <row r="14" customFormat="false" ht="15" hidden="false" customHeight="false" outlineLevel="0" collapsed="false">
      <c r="B14" s="13"/>
      <c r="C14" s="16"/>
      <c r="D14" s="29"/>
      <c r="E14" s="16"/>
      <c r="F14" s="20"/>
    </row>
    <row r="15" customFormat="false" ht="15" hidden="false" customHeight="false" outlineLevel="0" collapsed="false">
      <c r="B15" s="5"/>
      <c r="C15" s="8"/>
      <c r="D15" s="28"/>
      <c r="E15" s="8"/>
      <c r="F15" s="12"/>
    </row>
    <row r="16" customFormat="false" ht="15" hidden="false" customHeight="false" outlineLevel="0" collapsed="false">
      <c r="B16" s="13"/>
      <c r="C16" s="16"/>
      <c r="D16" s="29"/>
      <c r="E16" s="16"/>
      <c r="F16" s="20"/>
    </row>
    <row r="17" customFormat="false" ht="15" hidden="false" customHeight="false" outlineLevel="0" collapsed="false">
      <c r="B17" s="5"/>
      <c r="C17" s="8"/>
      <c r="D17" s="28"/>
      <c r="E17" s="8"/>
      <c r="F17" s="12"/>
    </row>
    <row r="18" customFormat="false" ht="15" hidden="false" customHeight="false" outlineLevel="0" collapsed="false">
      <c r="B18" s="13"/>
      <c r="C18" s="16"/>
      <c r="D18" s="29"/>
      <c r="E18" s="16"/>
      <c r="F18" s="20"/>
    </row>
    <row r="19" customFormat="false" ht="15" hidden="false" customHeight="false" outlineLevel="0" collapsed="false">
      <c r="B19" s="5"/>
      <c r="C19" s="8"/>
      <c r="D19" s="28"/>
      <c r="E19" s="8"/>
      <c r="F19" s="12"/>
    </row>
    <row r="20" customFormat="false" ht="15" hidden="false" customHeight="false" outlineLevel="0" collapsed="false">
      <c r="B20" s="13"/>
      <c r="C20" s="16"/>
      <c r="D20" s="29"/>
      <c r="E20" s="16"/>
      <c r="F20" s="20"/>
    </row>
    <row r="21" customFormat="false" ht="15" hidden="false" customHeight="false" outlineLevel="0" collapsed="false">
      <c r="B21" s="5"/>
      <c r="C21" s="8"/>
      <c r="D21" s="28"/>
      <c r="E21" s="8"/>
      <c r="F21" s="12"/>
    </row>
    <row r="22" customFormat="false" ht="15" hidden="false" customHeight="false" outlineLevel="0" collapsed="false">
      <c r="B22" s="13"/>
      <c r="C22" s="16"/>
      <c r="D22" s="29"/>
      <c r="E22" s="16"/>
      <c r="F22" s="20"/>
    </row>
    <row r="23" customFormat="false" ht="15" hidden="false" customHeight="false" outlineLevel="0" collapsed="false">
      <c r="B23" s="5"/>
      <c r="C23" s="8"/>
      <c r="D23" s="28"/>
      <c r="E23" s="8"/>
      <c r="F23" s="12"/>
    </row>
    <row r="24" customFormat="false" ht="15" hidden="false" customHeight="false" outlineLevel="0" collapsed="false">
      <c r="B24" s="13"/>
      <c r="C24" s="16"/>
      <c r="D24" s="29"/>
      <c r="E24" s="16"/>
      <c r="F24" s="20"/>
    </row>
    <row r="25" customFormat="false" ht="15" hidden="false" customHeight="false" outlineLevel="0" collapsed="false">
      <c r="B25" s="5"/>
      <c r="C25" s="8"/>
      <c r="D25" s="28"/>
      <c r="E25" s="8"/>
      <c r="F25" s="12"/>
    </row>
    <row r="26" customFormat="false" ht="15" hidden="false" customHeight="false" outlineLevel="0" collapsed="false">
      <c r="B26" s="13"/>
      <c r="C26" s="16"/>
      <c r="D26" s="29"/>
      <c r="E26" s="16"/>
      <c r="F26" s="20"/>
    </row>
    <row r="27" customFormat="false" ht="15" hidden="false" customHeight="false" outlineLevel="0" collapsed="false">
      <c r="B27" s="5"/>
      <c r="C27" s="8"/>
      <c r="D27" s="28"/>
      <c r="E27" s="8"/>
      <c r="F27" s="12"/>
    </row>
    <row r="28" customFormat="false" ht="15" hidden="false" customHeight="false" outlineLevel="0" collapsed="false">
      <c r="B28" s="13"/>
      <c r="C28" s="16"/>
      <c r="D28" s="29"/>
      <c r="E28" s="16"/>
      <c r="F28" s="20"/>
    </row>
    <row r="29" customFormat="false" ht="15" hidden="false" customHeight="false" outlineLevel="0" collapsed="false">
      <c r="B29" s="5"/>
      <c r="C29" s="8"/>
      <c r="D29" s="28"/>
      <c r="E29" s="8"/>
      <c r="F29" s="12"/>
    </row>
    <row r="30" customFormat="false" ht="15" hidden="false" customHeight="false" outlineLevel="0" collapsed="false">
      <c r="B30" s="13"/>
      <c r="C30" s="16"/>
      <c r="D30" s="29"/>
      <c r="E30" s="16"/>
      <c r="F30" s="20"/>
    </row>
    <row r="31" customFormat="false" ht="15" hidden="false" customHeight="false" outlineLevel="0" collapsed="false">
      <c r="B31" s="5"/>
      <c r="C31" s="8"/>
      <c r="D31" s="28"/>
      <c r="E31" s="8"/>
      <c r="F31" s="12"/>
    </row>
    <row r="32" customFormat="false" ht="15" hidden="false" customHeight="false" outlineLevel="0" collapsed="false">
      <c r="B32" s="13"/>
      <c r="C32" s="16"/>
      <c r="D32" s="29"/>
      <c r="E32" s="16"/>
      <c r="F32" s="20"/>
    </row>
    <row r="33" customFormat="false" ht="15" hidden="false" customHeight="false" outlineLevel="0" collapsed="false">
      <c r="B33" s="5"/>
      <c r="C33" s="8"/>
      <c r="D33" s="28"/>
      <c r="E33" s="8"/>
      <c r="F33" s="12"/>
    </row>
    <row r="34" customFormat="false" ht="15" hidden="false" customHeight="false" outlineLevel="0" collapsed="false">
      <c r="B34" s="13"/>
      <c r="C34" s="16"/>
      <c r="D34" s="29"/>
      <c r="E34" s="16"/>
      <c r="F34" s="20"/>
    </row>
    <row r="35" customFormat="false" ht="15" hidden="false" customHeight="false" outlineLevel="0" collapsed="false">
      <c r="B35" s="5"/>
      <c r="C35" s="8"/>
      <c r="D35" s="28"/>
      <c r="E35" s="8"/>
      <c r="F35" s="12"/>
    </row>
    <row r="36" customFormat="false" ht="15" hidden="false" customHeight="false" outlineLevel="0" collapsed="false">
      <c r="B36" s="13"/>
      <c r="C36" s="16"/>
      <c r="D36" s="29"/>
      <c r="E36" s="16"/>
      <c r="F36" s="20"/>
    </row>
    <row r="37" customFormat="false" ht="15" hidden="false" customHeight="false" outlineLevel="0" collapsed="false">
      <c r="B37" s="5"/>
      <c r="C37" s="8"/>
      <c r="D37" s="28"/>
      <c r="E37" s="8"/>
      <c r="F37" s="12"/>
    </row>
    <row r="38" customFormat="false" ht="15" hidden="false" customHeight="false" outlineLevel="0" collapsed="false">
      <c r="B38" s="13"/>
      <c r="C38" s="16"/>
      <c r="D38" s="29"/>
      <c r="E38" s="16"/>
      <c r="F38" s="20"/>
    </row>
    <row r="39" customFormat="false" ht="15" hidden="false" customHeight="false" outlineLevel="0" collapsed="false">
      <c r="B39" s="5"/>
      <c r="C39" s="8"/>
      <c r="D39" s="28"/>
      <c r="E39" s="8"/>
      <c r="F39" s="12"/>
    </row>
    <row r="40" customFormat="false" ht="15" hidden="false" customHeight="false" outlineLevel="0" collapsed="false">
      <c r="B40" s="13"/>
      <c r="C40" s="16"/>
      <c r="D40" s="29"/>
      <c r="E40" s="16"/>
      <c r="F40" s="20"/>
    </row>
    <row r="41" customFormat="false" ht="15" hidden="false" customHeight="false" outlineLevel="0" collapsed="false">
      <c r="B41" s="5"/>
      <c r="C41" s="8"/>
      <c r="D41" s="28"/>
      <c r="E41" s="8"/>
      <c r="F41" s="12"/>
    </row>
    <row r="42" customFormat="false" ht="15" hidden="false" customHeight="false" outlineLevel="0" collapsed="false">
      <c r="B42" s="13"/>
      <c r="C42" s="16"/>
      <c r="D42" s="29"/>
      <c r="E42" s="16"/>
      <c r="F42" s="20"/>
    </row>
    <row r="43" customFormat="false" ht="15" hidden="false" customHeight="false" outlineLevel="0" collapsed="false">
      <c r="B43" s="5"/>
      <c r="C43" s="8"/>
      <c r="D43" s="28"/>
      <c r="E43" s="8"/>
      <c r="F43" s="12"/>
    </row>
    <row r="44" customFormat="false" ht="15" hidden="false" customHeight="false" outlineLevel="0" collapsed="false">
      <c r="B44" s="13"/>
      <c r="C44" s="16"/>
      <c r="D44" s="29"/>
      <c r="E44" s="16"/>
      <c r="F44" s="20"/>
    </row>
    <row r="45" customFormat="false" ht="15" hidden="false" customHeight="false" outlineLevel="0" collapsed="false">
      <c r="B45" s="5"/>
      <c r="C45" s="8"/>
      <c r="D45" s="28"/>
      <c r="E45" s="8"/>
      <c r="F45" s="12"/>
    </row>
    <row r="46" customFormat="false" ht="15" hidden="false" customHeight="false" outlineLevel="0" collapsed="false">
      <c r="B46" s="13"/>
      <c r="C46" s="16"/>
      <c r="D46" s="29"/>
      <c r="E46" s="16"/>
      <c r="F46" s="20"/>
    </row>
    <row r="47" customFormat="false" ht="15" hidden="false" customHeight="false" outlineLevel="0" collapsed="false">
      <c r="B47" s="5"/>
      <c r="C47" s="8"/>
      <c r="D47" s="28"/>
      <c r="E47" s="8"/>
      <c r="F47" s="12"/>
    </row>
    <row r="48" customFormat="false" ht="15" hidden="false" customHeight="false" outlineLevel="0" collapsed="false">
      <c r="B48" s="13"/>
      <c r="C48" s="16"/>
      <c r="D48" s="29"/>
      <c r="E48" s="16"/>
      <c r="F48" s="20"/>
    </row>
    <row r="49" customFormat="false" ht="15" hidden="false" customHeight="false" outlineLevel="0" collapsed="false">
      <c r="B49" s="5"/>
      <c r="C49" s="8"/>
      <c r="D49" s="28"/>
      <c r="E49" s="8"/>
      <c r="F49" s="12"/>
    </row>
    <row r="50" customFormat="false" ht="15" hidden="false" customHeight="false" outlineLevel="0" collapsed="false">
      <c r="B50" s="13"/>
      <c r="C50" s="16"/>
      <c r="D50" s="29"/>
      <c r="E50" s="16"/>
      <c r="F50" s="20"/>
    </row>
    <row r="51" customFormat="false" ht="15" hidden="false" customHeight="false" outlineLevel="0" collapsed="false">
      <c r="B51" s="5"/>
      <c r="C51" s="8"/>
      <c r="D51" s="28"/>
      <c r="E51" s="8"/>
      <c r="F51" s="12"/>
    </row>
    <row r="52" customFormat="false" ht="15" hidden="false" customHeight="false" outlineLevel="0" collapsed="false">
      <c r="B52" s="13"/>
      <c r="C52" s="16"/>
      <c r="D52" s="29"/>
      <c r="E52" s="16"/>
      <c r="F52" s="20"/>
    </row>
    <row r="53" customFormat="false" ht="15" hidden="false" customHeight="false" outlineLevel="0" collapsed="false">
      <c r="B53" s="5"/>
      <c r="C53" s="8"/>
      <c r="D53" s="28"/>
      <c r="E53" s="8"/>
      <c r="F53" s="12"/>
    </row>
    <row r="54" customFormat="false" ht="15" hidden="false" customHeight="false" outlineLevel="0" collapsed="false">
      <c r="B54" s="13"/>
      <c r="C54" s="16"/>
      <c r="D54" s="29"/>
      <c r="E54" s="16"/>
      <c r="F54" s="2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9" min="3" style="0" width="12"/>
  </cols>
  <sheetData>
    <row r="2" customFormat="false" ht="21.6" hidden="false" customHeight="true" outlineLevel="0" collapsed="false">
      <c r="B2" s="30" t="s">
        <v>53</v>
      </c>
      <c r="C2" s="30"/>
      <c r="D2" s="30"/>
      <c r="E2" s="30"/>
      <c r="F2" s="30"/>
      <c r="G2" s="30"/>
      <c r="H2" s="30"/>
      <c r="I2" s="30"/>
    </row>
    <row r="4" customFormat="false" ht="15" hidden="false" customHeight="true" outlineLevel="0" collapsed="false">
      <c r="B4" s="31" t="s">
        <v>54</v>
      </c>
      <c r="C4" s="31"/>
      <c r="D4" s="31" t="s">
        <v>55</v>
      </c>
      <c r="E4" s="31"/>
      <c r="F4" s="31" t="s">
        <v>56</v>
      </c>
      <c r="G4" s="31"/>
      <c r="H4" s="31" t="s">
        <v>57</v>
      </c>
      <c r="I4" s="31"/>
    </row>
    <row r="5" customFormat="false" ht="15" hidden="false" customHeight="false" outlineLevel="0" collapsed="false">
      <c r="B5" s="9" t="n">
        <f aca="false">COUNTA(일지!B6:B205)</f>
        <v>10</v>
      </c>
      <c r="C5" s="9"/>
      <c r="D5" s="9" t="n">
        <f aca="false">SUM(일지!G6:G205)</f>
        <v>5420</v>
      </c>
      <c r="E5" s="9"/>
      <c r="F5" s="9" t="n">
        <f aca="false">IFERROR(maxifs(일지!H6:H205,일지!C6:C205,"벤치프레스"),0)</f>
        <v>0</v>
      </c>
      <c r="G5" s="9"/>
      <c r="H5" s="9" t="n">
        <f aca="false">IFERROR(maxifs(일지!H6:H205,일지!C6:C205,"스쿼트"),0)</f>
        <v>0</v>
      </c>
      <c r="I5" s="9"/>
    </row>
    <row r="7" customFormat="false" ht="15" hidden="false" customHeight="true" outlineLevel="0" collapsed="false">
      <c r="B7" s="2" t="s">
        <v>58</v>
      </c>
      <c r="C7" s="2"/>
      <c r="D7" s="2"/>
    </row>
    <row r="8" customFormat="false" ht="15" hidden="false" customHeight="false" outlineLevel="0" collapsed="false">
      <c r="B8" s="3" t="s">
        <v>3</v>
      </c>
      <c r="C8" s="3" t="s">
        <v>59</v>
      </c>
      <c r="D8" s="3" t="s">
        <v>60</v>
      </c>
    </row>
    <row r="9" customFormat="false" ht="15" hidden="false" customHeight="false" outlineLevel="0" collapsed="false">
      <c r="B9" s="32" t="s">
        <v>11</v>
      </c>
      <c r="C9" s="33" t="n">
        <f aca="false">SUMIF(일지!C6:C205,B9,일지!G6:G205)</f>
        <v>1640</v>
      </c>
      <c r="D9" s="34" t="n">
        <f aca="false">IFERROR(maxifs(일지!H6:H205,일지!C6:C205,B9),0)</f>
        <v>0</v>
      </c>
    </row>
    <row r="10" customFormat="false" ht="15" hidden="false" customHeight="false" outlineLevel="0" collapsed="false">
      <c r="B10" s="35" t="s">
        <v>12</v>
      </c>
      <c r="C10" s="36" t="n">
        <f aca="false">SUMIF(일지!C6:C205,B10,일지!G6:G205)</f>
        <v>2260</v>
      </c>
      <c r="D10" s="37" t="n">
        <f aca="false">IFERROR(maxifs(일지!H6:H205,일지!C6:C205,B10),0)</f>
        <v>0</v>
      </c>
    </row>
    <row r="11" customFormat="false" ht="15" hidden="false" customHeight="false" outlineLevel="0" collapsed="false">
      <c r="B11" s="32" t="s">
        <v>13</v>
      </c>
      <c r="C11" s="33" t="n">
        <f aca="false">SUMIF(일지!C6:C205,B11,일지!G6:G205)</f>
        <v>1520</v>
      </c>
      <c r="D11" s="34" t="n">
        <f aca="false">IFERROR(maxifs(일지!H6:H205,일지!C6:C205,B11),0)</f>
        <v>0</v>
      </c>
    </row>
    <row r="12" customFormat="false" ht="15" hidden="false" customHeight="false" outlineLevel="0" collapsed="false">
      <c r="B12" s="35" t="s">
        <v>14</v>
      </c>
      <c r="C12" s="36" t="n">
        <f aca="false">SUMIF(일지!C6:C205,B12,일지!G6:G205)</f>
        <v>0</v>
      </c>
      <c r="D12" s="37" t="n">
        <f aca="false">IFERROR(maxifs(일지!H6:H205,일지!C6:C205,B12),0)</f>
        <v>0</v>
      </c>
    </row>
    <row r="13" customFormat="false" ht="15" hidden="false" customHeight="false" outlineLevel="0" collapsed="false">
      <c r="B13" s="32" t="s">
        <v>33</v>
      </c>
      <c r="C13" s="33" t="n">
        <f aca="false">SUMIF(일지!C6:C205,B13,일지!G6:G205)</f>
        <v>0</v>
      </c>
      <c r="D13" s="34" t="n">
        <f aca="false">IFERROR(maxifs(일지!H6:H205,일지!C6:C205,B13),0)</f>
        <v>0</v>
      </c>
    </row>
    <row r="14" customFormat="false" ht="15" hidden="false" customHeight="false" outlineLevel="0" collapsed="false">
      <c r="B14" s="35" t="s">
        <v>32</v>
      </c>
      <c r="C14" s="36" t="n">
        <f aca="false">SUMIF(일지!C6:C205,B14,일지!G6:G205)</f>
        <v>0</v>
      </c>
      <c r="D14" s="37" t="n">
        <f aca="false">IFERROR(maxifs(일지!H6:H205,일지!C6:C205,B14),0)</f>
        <v>0</v>
      </c>
    </row>
  </sheetData>
  <mergeCells count="10">
    <mergeCell ref="B2:I2"/>
    <mergeCell ref="B4:C4"/>
    <mergeCell ref="D4:E4"/>
    <mergeCell ref="F4:G4"/>
    <mergeCell ref="H4:I4"/>
    <mergeCell ref="B5:C5"/>
    <mergeCell ref="D5:E5"/>
    <mergeCell ref="F5:G5"/>
    <mergeCell ref="H5:I5"/>
    <mergeCell ref="B7:D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2026-03-15T05:46:18Z</dcterms:created>
  <dc:creator>openpyxl</dc:creator>
  <dc:description/>
  <dc:language>en-US</dc:language>
  <cp:lastModifiedBy/>
  <dcterms:modified xsi:type="dcterms:W3CDTF">2026-03-15T05:46:23Z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