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산출표" sheetId="2" state="visible" r:id="rId4"/>
  </sheets>
  <definedNames>
    <definedName function="false" hidden="false" localSheetId="1" name="_xlnm.Print_Titles" vbProcedure="false">산출표!$4:$4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<sst xmlns="http://schemas.openxmlformats.org/spreadsheetml/2006/main" count="55" uniqueCount="49">
  <si>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⚙️ 급여 기준 설정</t>
  </si>
  <si>
    <r>
      <rPr>
        <b val="true"/>
        <sz val="12"/>
        <rFont val="맑은 고딕"/>
        <family val="0"/>
        <charset val="1"/>
      </rPr>
      <t xml:space="preserve">4</t>
    </r>
    <r>
      <rPr>
        <b val="true"/>
        <sz val="12"/>
        <rFont val="Noto Sans CJK SC"/>
        <family val="2"/>
      </rPr>
      <t xml:space="preserve">대보험 요율 </t>
    </r>
    <r>
      <rPr>
        <b val="true"/>
        <sz val="12"/>
        <rFont val="맑은 고딕"/>
        <family val="0"/>
        <charset val="1"/>
      </rPr>
      <t xml:space="preserve">(2026</t>
    </r>
    <r>
      <rPr>
        <b val="true"/>
        <sz val="12"/>
        <rFont val="Noto Sans CJK SC"/>
        <family val="2"/>
      </rPr>
      <t xml:space="preserve">년 기준</t>
    </r>
    <r>
      <rPr>
        <b val="true"/>
        <sz val="12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</si>
  <si>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국민연금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근로자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</si>
  <si>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국민연금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</si>
  <si>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건강보험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근로자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</si>
  <si>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건강보험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</si>
  <si>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장기요양보험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건강보험의 </t>
    </r>
    <r>
      <rPr>
        <b val="true"/>
        <sz val="10"/>
        <rFont val="맑은 고딕"/>
        <family val="0"/>
        <charset val="1"/>
      </rPr>
      <t xml:space="preserve">%)</t>
    </r>
  </si>
  <si>
    <r>
      <rPr>
        <b val="true"/>
        <sz val="10"/>
        <rFont val="Noto Sans CJK SC"/>
        <family val="2"/>
      </rPr>
      <t xml:space="preserve">고용보험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근로자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</si>
  <si>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고용보험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</si>
  <si>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산재보험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, </t>
    </r>
    <r>
      <rPr>
        <b val="true"/>
        <sz val="10"/>
        <rFont val="Noto Sans CJK SC"/>
        <family val="2"/>
      </rPr>
      <t xml:space="preserve">평균</t>
    </r>
    <r>
      <rPr>
        <b val="true"/>
        <sz val="10"/>
        <rFont val="맑은 고딕"/>
        <family val="0"/>
        <charset val="1"/>
      </rPr>
      <t xml:space="preserve">)</t>
    </r>
  </si>
  <si>
    <t xml:space="preserve">급여 구성 설정</t>
  </si>
  <si>
    <t xml:space="preserve">월 소정근로시간</t>
  </si>
  <si>
    <r>
      <rPr>
        <b val="true"/>
        <sz val="10"/>
        <rFont val="Noto Sans CJK SC"/>
        <family val="2"/>
      </rPr>
      <t xml:space="preserve">식대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, </t>
    </r>
    <r>
      <rPr>
        <b val="true"/>
        <sz val="10"/>
        <rFont val="Noto Sans CJK SC"/>
        <family val="2"/>
      </rPr>
      <t xml:space="preserve">비과세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</si>
  <si>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교통비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, </t>
    </r>
    <r>
      <rPr>
        <b val="true"/>
        <sz val="10"/>
        <rFont val="Noto Sans CJK SC"/>
        <family val="2"/>
      </rPr>
      <t xml:space="preserve">비과세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</si>
  <si>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비과세 한도 합계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</si>
  <si>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t xml:space="preserve">최저시급</t>
  </si>
  <si>
    <t xml:space="preserve">💰 연봉 기본급 산출표</t>
  </si>
  <si>
    <t xml:space="preserve">구분</t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</si>
  <si>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1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</si>
  <si>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2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</si>
  <si>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3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</si>
  <si>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4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</si>
  <si>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5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</si>
  <si>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6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</si>
  <si>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7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</si>
  <si>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8</t>
    </r>
  </si>
  <si>
    <r>
      <rPr>
        <b val="true"/>
        <sz val="10"/>
        <color rgb="FFFFFFFF"/>
        <rFont val="Noto Sans CJK SC"/>
        <family val="2"/>
      </rPr>
      <t xml:space="preserve">직원</t>
    </r>
    <r>
      <rPr>
        <b val="true"/>
        <sz val="10"/>
        <color rgb="FFFFFFFF"/>
        <rFont val="맑은 고딕"/>
        <family val="0"/>
        <charset val="1"/>
      </rPr>
      <t xml:space="preserve">9</t>
    </r>
  </si>
  <si>
    <r>
      <rPr>
        <b val="true"/>
        <sz val="10"/>
        <rFont val="Noto Sans CJK SC"/>
        <family val="2"/>
      </rPr>
      <t xml:space="preserve">연봉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총액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</si>
  <si>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식대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</si>
  <si>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교통비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</si>
  <si>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비과세 합계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연</t>
    </r>
    <r>
      <rPr>
        <b val="true"/>
        <sz val="10"/>
        <rFont val="맑은 고딕"/>
        <family val="0"/>
        <charset val="1"/>
      </rPr>
      <t xml:space="preserve">)</t>
    </r>
  </si>
  <si>
    <t xml:space="preserve">과세 연봉</t>
  </si>
  <si>
    <r>
      <rPr>
        <b val="true"/>
        <sz val="10"/>
        <rFont val="Noto Sans CJK SC"/>
        <family val="2"/>
      </rPr>
      <t xml:space="preserve">기본급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</si>
  <si>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t xml:space="preserve">월 급여 총액</t>
  </si>
  <si>
    <t xml:space="preserve">─── 공제 항목 ───</t>
  </si>
  <si>
    <t xml:space="preserve">장기요양보험</t>
  </si>
  <si>
    <r>
      <rPr>
        <b val="true"/>
        <sz val="10"/>
        <rFont val="Noto Sans CJK SC"/>
        <family val="2"/>
      </rPr>
      <t xml:space="preserve">소득세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간이</t>
    </r>
    <r>
      <rPr>
        <b val="true"/>
        <sz val="10"/>
        <rFont val="맑은 고딕"/>
        <family val="0"/>
        <charset val="1"/>
      </rPr>
      <t xml:space="preserve">)</t>
    </r>
  </si>
  <si>
    <t xml:space="preserve">지방소득세</t>
  </si>
  <si>
    <t xml:space="preserve">공제 합계</t>
  </si>
  <si>
    <r>
      <rPr>
        <b val="true"/>
        <sz val="10"/>
        <rFont val="Noto Sans CJK SC"/>
        <family val="2"/>
      </rPr>
      <t xml:space="preserve">실수령액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</si>
  <si>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t xml:space="preserve">─── 사업주 부담 ───</t>
  </si>
  <si>
    <r>
      <rPr>
        <b val="true"/>
        <sz val="10"/>
        <rFont val="Noto Sans CJK SC"/>
        <family val="2"/>
      </rPr>
      <t xml:space="preserve">장기요양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</si>
  <si>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산재보험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사업주</t>
    </r>
    <r>
      <rPr>
        <b val="true"/>
        <sz val="10"/>
        <rFont val="맑은 고딕"/>
        <family val="0"/>
        <charset val="1"/>
      </rPr>
      <t xml:space="preserve">)</t>
    </r>
  </si>
  <si>
    <t xml:space="preserve">사업주 보험료 합계</t>
  </si>
  <si>
    <r>
      <rPr>
        <b val="true"/>
        <sz val="10"/>
        <rFont val="Noto Sans CJK SC"/>
        <family val="2"/>
      </rPr>
      <t xml:space="preserve">총 인건비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연</t>
    </r>
    <r>
      <rPr>
        <b val="true"/>
        <sz val="10"/>
        <rFont val="맑은 고딕"/>
        <family val="0"/>
        <charset val="1"/>
      </rPr>
      <t xml:space="preserve">)</t>
    </r>
  </si>
  <si>
    <t xml:space="preserve">통상시급</t>
  </si>
  <si>
    <t xml:space="preserve">최저임금 충족</t>
  </si>
  <si>
    <r>
      <rPr>
        <b val="true"/>
        <sz val="10"/>
        <rFont val="Noto Sans CJK SC"/>
        <family val="2"/>
      </rPr>
      <t xml:space="preserve">인건비 합계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연</t>
    </r>
    <r>
      <rPr>
        <b val="true"/>
        <sz val="10"/>
        <rFont val="맑은 고딕"/>
        <family val="0"/>
        <charset val="1"/>
      </rPr>
      <t xml:space="preserve">)</t>
    </r>
  </si>
  <si>
    <t xml:space="preserve">전체 인건비 합계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</si>
</sst>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%"/>
    <numFmt numFmtId="166" formatCode="#,##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2"/>
      <name val="맑은 고딕"/>
      <family val="0"/>
      <charset val="1"/>
    </font>
    <font>
      <b val="true"/>
      <sz val="12"/>
      <name val="Noto Sans CJK SC"/>
      <family val="2"/>
    </font>
    <font>
      <b val="true"/>
      <sz val="10"/>
      <name val="Noto Sans CJK SC"/>
      <family val="2"/>
    </font>
    <font>
      <b val="true"/>
      <sz val="10"/>
      <name val="맑은 고딕"/>
      <family val="0"/>
      <charset val="1"/>
    </font>
    <font>
      <sz val="10"/>
      <color rgb="FF0000FF"/>
      <name val="맑은 고딕"/>
      <family val="0"/>
      <charset val="1"/>
    </font>
    <font>
      <sz val="10"/>
      <name val="맑은 고딕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9"/>
      <color rgb="FF666666"/>
      <name val="Noto Sans CJK SC"/>
      <family val="2"/>
    </font>
    <font>
      <b val="true"/>
      <sz val="11"/>
      <color rgb="FF006600"/>
      <name val="맑은 고딕"/>
      <family val="0"/>
      <charset val="1"/>
    </font>
    <font>
      <b val="true"/>
      <sz val="11"/>
      <color rgb="FFCC0000"/>
      <name val="맑은 고딕"/>
      <family val="0"/>
      <charset val="1"/>
    </font>
    <font>
      <b val="true"/>
      <sz val="12"/>
      <color rgb="FFCC0000"/>
      <name val="맑은 고딕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E8E8E8"/>
      </patternFill>
    </fill>
    <fill>
      <patternFill patternType="solid">
        <fgColor rgb="FFF2F2F2"/>
        <bgColor rgb="FFE8E8E8"/>
      </patternFill>
    </fill>
    <fill>
      <patternFill patternType="solid">
        <fgColor rgb="FF1F4E79"/>
        <bgColor rgb="FF003366"/>
      </patternFill>
    </fill>
    <fill>
      <patternFill patternType="solid">
        <fgColor rgb="FFE8E8E8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8E8E8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4" min="3" style="0" width="16"/>
    <col collapsed="false" customWidth="true" hidden="false" outlineLevel="0" max="5" min="5" style="0" width="4"/>
  </cols>
  <sheetData>
    <row r="2" customFormat="false" ht="19.7" hidden="false" customHeight="false" outlineLevel="0" collapsed="false">
      <c r="B2" s="1" t="s">
        <v>0</v>
      </c>
      <c r="C2" s="1"/>
      <c r="D2" s="1"/>
    </row>
    <row r="4" customFormat="false" ht="19.4" hidden="false" customHeight="false" outlineLevel="0" collapsed="false">
      <c r="B4" s="2" t="s">
        <v>1</v>
      </c>
      <c r="C4" s="2"/>
      <c r="D4" s="2"/>
    </row>
    <row r="5" customFormat="false" ht="15" hidden="false" customHeight="false" outlineLevel="0" collapsed="false">
      <c r="B5" s="3" t="s">
        <v>2</v>
      </c>
      <c r="C5" s="4" t="n">
        <v>0.045</v>
      </c>
    </row>
    <row r="6" customFormat="false" ht="15" hidden="false" customHeight="false" outlineLevel="0" collapsed="false">
      <c r="B6" s="3" t="s">
        <v>3</v>
      </c>
      <c r="C6" s="4" t="n">
        <v>0.045</v>
      </c>
    </row>
    <row r="7" customFormat="false" ht="15" hidden="false" customHeight="false" outlineLevel="0" collapsed="false">
      <c r="B7" s="3" t="s">
        <v>4</v>
      </c>
      <c r="C7" s="4" t="n">
        <v>0.03545</v>
      </c>
    </row>
    <row r="8" customFormat="false" ht="15" hidden="false" customHeight="false" outlineLevel="0" collapsed="false">
      <c r="B8" s="3" t="s">
        <v>5</v>
      </c>
      <c r="C8" s="4" t="n">
        <v>0.03545</v>
      </c>
    </row>
    <row r="9" customFormat="false" ht="15" hidden="false" customHeight="false" outlineLevel="0" collapsed="false">
      <c r="B9" s="3" t="s">
        <v>6</v>
      </c>
      <c r="C9" s="4" t="n">
        <v>0.1295</v>
      </c>
    </row>
    <row r="10" customFormat="false" ht="15" hidden="false" customHeight="false" outlineLevel="0" collapsed="false">
      <c r="B10" s="3" t="s">
        <v>7</v>
      </c>
      <c r="C10" s="4" t="n">
        <v>0.009</v>
      </c>
    </row>
    <row r="11" customFormat="false" ht="15" hidden="false" customHeight="false" outlineLevel="0" collapsed="false">
      <c r="B11" s="3" t="s">
        <v>8</v>
      </c>
      <c r="C11" s="4" t="n">
        <v>0.009</v>
      </c>
    </row>
    <row r="12" customFormat="false" ht="15" hidden="false" customHeight="false" outlineLevel="0" collapsed="false">
      <c r="B12" s="3" t="s">
        <v>9</v>
      </c>
      <c r="C12" s="4" t="n">
        <v>0.0171</v>
      </c>
    </row>
    <row r="14" customFormat="false" ht="15" hidden="false" customHeight="false" outlineLevel="0" collapsed="false">
      <c r="B14" s="5" t="s">
        <v>10</v>
      </c>
      <c r="C14" s="5"/>
      <c r="D14" s="5"/>
    </row>
    <row r="15" customFormat="false" ht="15" hidden="false" customHeight="false" outlineLevel="0" collapsed="false">
      <c r="B15" s="3" t="s">
        <v>11</v>
      </c>
      <c r="C15" s="6" t="n">
        <v>209</v>
      </c>
    </row>
    <row r="16" customFormat="false" ht="15" hidden="false" customHeight="false" outlineLevel="0" collapsed="false">
      <c r="B16" s="3" t="s">
        <v>12</v>
      </c>
      <c r="C16" s="6" t="n">
        <v>200000</v>
      </c>
    </row>
    <row r="17" customFormat="false" ht="15" hidden="false" customHeight="false" outlineLevel="0" collapsed="false">
      <c r="B17" s="3" t="s">
        <v>13</v>
      </c>
      <c r="C17" s="6" t="n">
        <v>200000</v>
      </c>
    </row>
    <row r="18" customFormat="false" ht="15" hidden="false" customHeight="false" outlineLevel="0" collapsed="false">
      <c r="B18" s="3" t="s">
        <v>14</v>
      </c>
      <c r="C18" s="7" t="n">
        <f aca="false">C16+C17</f>
        <v>400000</v>
      </c>
    </row>
    <row r="19" customFormat="false" ht="15" hidden="false" customHeight="false" outlineLevel="0" collapsed="false">
      <c r="B19" s="3" t="s">
        <v>15</v>
      </c>
      <c r="C19" s="6" t="n">
        <v>10030</v>
      </c>
    </row>
  </sheetData>
  <mergeCells count="3">
    <mergeCell ref="B2:D2"/>
    <mergeCell ref="B4:D4"/>
    <mergeCell ref="B14:D14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8"/>
    <col collapsed="false" customWidth="true" hidden="false" outlineLevel="0" max="11" min="3" style="0" width="16"/>
    <col collapsed="false" customWidth="true" hidden="false" outlineLevel="0" max="12" min="12" style="0" width="4"/>
  </cols>
  <sheetData>
    <row r="2" customFormat="false" ht="19.7" hidden="false" customHeight="false" outlineLevel="0" collapsed="false">
      <c r="B2" s="1" t="s">
        <v>16</v>
      </c>
      <c r="C2" s="1"/>
      <c r="D2" s="1"/>
      <c r="E2" s="1"/>
      <c r="F2" s="1"/>
      <c r="G2" s="1"/>
      <c r="H2" s="1"/>
      <c r="I2" s="1"/>
      <c r="J2" s="1"/>
      <c r="K2" s="1"/>
    </row>
    <row r="4" customFormat="false" ht="15" hidden="false" customHeight="false" outlineLevel="0" collapsed="false"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</row>
    <row r="5" customFormat="false" ht="15" hidden="false" customHeight="false" outlineLevel="0" collapsed="false">
      <c r="B5" s="3" t="s">
        <v>27</v>
      </c>
      <c r="C5" s="9"/>
      <c r="D5" s="9"/>
      <c r="E5" s="9"/>
      <c r="F5" s="9"/>
      <c r="G5" s="9"/>
      <c r="H5" s="9"/>
      <c r="I5" s="9"/>
      <c r="J5" s="9"/>
      <c r="K5" s="9"/>
    </row>
    <row r="6" customFormat="false" ht="15" hidden="false" customHeight="false" outlineLevel="0" collapsed="false">
      <c r="B6" s="3" t="s">
        <v>28</v>
      </c>
      <c r="C6" s="10" t="n">
        <f aca="false">설정!C16</f>
        <v>200000</v>
      </c>
      <c r="D6" s="10" t="n">
        <f aca="false">설정!C16</f>
        <v>200000</v>
      </c>
      <c r="E6" s="10" t="n">
        <f aca="false">설정!C16</f>
        <v>200000</v>
      </c>
      <c r="F6" s="10" t="n">
        <f aca="false">설정!C16</f>
        <v>200000</v>
      </c>
      <c r="G6" s="10" t="n">
        <f aca="false">설정!C16</f>
        <v>200000</v>
      </c>
      <c r="H6" s="10" t="n">
        <f aca="false">설정!C16</f>
        <v>200000</v>
      </c>
      <c r="I6" s="10" t="n">
        <f aca="false">설정!C16</f>
        <v>200000</v>
      </c>
      <c r="J6" s="10" t="n">
        <f aca="false">설정!C16</f>
        <v>200000</v>
      </c>
      <c r="K6" s="10" t="n">
        <f aca="false">설정!C16</f>
        <v>200000</v>
      </c>
    </row>
    <row r="7" customFormat="false" ht="15" hidden="false" customHeight="false" outlineLevel="0" collapsed="false">
      <c r="B7" s="3" t="s">
        <v>29</v>
      </c>
      <c r="C7" s="10" t="n">
        <f aca="false">설정!C17</f>
        <v>200000</v>
      </c>
      <c r="D7" s="10" t="n">
        <f aca="false">설정!C17</f>
        <v>200000</v>
      </c>
      <c r="E7" s="10" t="n">
        <f aca="false">설정!C17</f>
        <v>200000</v>
      </c>
      <c r="F7" s="10" t="n">
        <f aca="false">설정!C17</f>
        <v>200000</v>
      </c>
      <c r="G7" s="10" t="n">
        <f aca="false">설정!C17</f>
        <v>200000</v>
      </c>
      <c r="H7" s="10" t="n">
        <f aca="false">설정!C17</f>
        <v>200000</v>
      </c>
      <c r="I7" s="10" t="n">
        <f aca="false">설정!C17</f>
        <v>200000</v>
      </c>
      <c r="J7" s="10" t="n">
        <f aca="false">설정!C17</f>
        <v>200000</v>
      </c>
      <c r="K7" s="10" t="n">
        <f aca="false">설정!C17</f>
        <v>200000</v>
      </c>
    </row>
    <row r="8" customFormat="false" ht="15" hidden="false" customHeight="false" outlineLevel="0" collapsed="false">
      <c r="B8" s="3" t="s">
        <v>30</v>
      </c>
      <c r="C8" s="10" t="n">
        <f aca="false">(C6+C7)*12</f>
        <v>4800000</v>
      </c>
      <c r="D8" s="10" t="n">
        <f aca="false">(D6+D7)*12</f>
        <v>4800000</v>
      </c>
      <c r="E8" s="10" t="n">
        <f aca="false">(E6+E7)*12</f>
        <v>4800000</v>
      </c>
      <c r="F8" s="10" t="n">
        <f aca="false">(F6+F7)*12</f>
        <v>4800000</v>
      </c>
      <c r="G8" s="10" t="n">
        <f aca="false">(G6+G7)*12</f>
        <v>4800000</v>
      </c>
      <c r="H8" s="10" t="n">
        <f aca="false">(H6+H7)*12</f>
        <v>4800000</v>
      </c>
      <c r="I8" s="10" t="n">
        <f aca="false">(I6+I7)*12</f>
        <v>4800000</v>
      </c>
      <c r="J8" s="10" t="n">
        <f aca="false">(J6+J7)*12</f>
        <v>4800000</v>
      </c>
      <c r="K8" s="10" t="n">
        <f aca="false">(K6+K7)*12</f>
        <v>4800000</v>
      </c>
    </row>
    <row r="9" customFormat="false" ht="15" hidden="false" customHeight="false" outlineLevel="0" collapsed="false">
      <c r="B9" s="3" t="s">
        <v>31</v>
      </c>
      <c r="C9" s="10" t="str">
        <f aca="false">IF(C5="","",C5-C8)</f>
        <v/>
      </c>
      <c r="D9" s="10" t="str">
        <f aca="false">IF(D5="","",D5-D8)</f>
        <v/>
      </c>
      <c r="E9" s="10" t="str">
        <f aca="false">IF(E5="","",E5-E8)</f>
        <v/>
      </c>
      <c r="F9" s="10" t="str">
        <f aca="false">IF(F5="","",F5-F8)</f>
        <v/>
      </c>
      <c r="G9" s="10" t="str">
        <f aca="false">IF(G5="","",G5-G8)</f>
        <v/>
      </c>
      <c r="H9" s="10" t="str">
        <f aca="false">IF(H5="","",H5-H8)</f>
        <v/>
      </c>
      <c r="I9" s="10" t="str">
        <f aca="false">IF(I5="","",I5-I8)</f>
        <v/>
      </c>
      <c r="J9" s="10" t="str">
        <f aca="false">IF(J5="","",J5-J8)</f>
        <v/>
      </c>
      <c r="K9" s="10" t="str">
        <f aca="false">IF(K5="","",K5-K8)</f>
        <v/>
      </c>
    </row>
    <row r="10" customFormat="false" ht="15" hidden="false" customHeight="false" outlineLevel="0" collapsed="false">
      <c r="B10" s="3" t="s">
        <v>32</v>
      </c>
      <c r="C10" s="10" t="str">
        <f aca="false">IF(C5="","",ROUND(C5/12-C6-C7,0))</f>
        <v/>
      </c>
      <c r="D10" s="10" t="str">
        <f aca="false">IF(D5="","",ROUND(D5/12-D6-D7,0))</f>
        <v/>
      </c>
      <c r="E10" s="10" t="str">
        <f aca="false">IF(E5="","",ROUND(E5/12-E6-E7,0))</f>
        <v/>
      </c>
      <c r="F10" s="10" t="str">
        <f aca="false">IF(F5="","",ROUND(F5/12-F6-F7,0))</f>
        <v/>
      </c>
      <c r="G10" s="10" t="str">
        <f aca="false">IF(G5="","",ROUND(G5/12-G6-G7,0))</f>
        <v/>
      </c>
      <c r="H10" s="10" t="str">
        <f aca="false">IF(H5="","",ROUND(H5/12-H6-H7,0))</f>
        <v/>
      </c>
      <c r="I10" s="10" t="str">
        <f aca="false">IF(I5="","",ROUND(I5/12-I6-I7,0))</f>
        <v/>
      </c>
      <c r="J10" s="10" t="str">
        <f aca="false">IF(J5="","",ROUND(J5/12-J6-J7,0))</f>
        <v/>
      </c>
      <c r="K10" s="10" t="str">
        <f aca="false">IF(K5="","",ROUND(K5/12-K6-K7,0))</f>
        <v/>
      </c>
    </row>
    <row r="11" customFormat="false" ht="15" hidden="false" customHeight="false" outlineLevel="0" collapsed="false">
      <c r="B11" s="3" t="s">
        <v>33</v>
      </c>
      <c r="C11" s="10" t="str">
        <f aca="false">IF(C5="","",ROUND(C5/12,0))</f>
        <v/>
      </c>
      <c r="D11" s="10" t="str">
        <f aca="false">IF(D5="","",ROUND(D5/12,0))</f>
        <v/>
      </c>
      <c r="E11" s="10" t="str">
        <f aca="false">IF(E5="","",ROUND(E5/12,0))</f>
        <v/>
      </c>
      <c r="F11" s="10" t="str">
        <f aca="false">IF(F5="","",ROUND(F5/12,0))</f>
        <v/>
      </c>
      <c r="G11" s="10" t="str">
        <f aca="false">IF(G5="","",ROUND(G5/12,0))</f>
        <v/>
      </c>
      <c r="H11" s="10" t="str">
        <f aca="false">IF(H5="","",ROUND(H5/12,0))</f>
        <v/>
      </c>
      <c r="I11" s="10" t="str">
        <f aca="false">IF(I5="","",ROUND(I5/12,0))</f>
        <v/>
      </c>
      <c r="J11" s="10" t="str">
        <f aca="false">IF(J5="","",ROUND(J5/12,0))</f>
        <v/>
      </c>
      <c r="K11" s="10" t="str">
        <f aca="false">IF(K5="","",ROUND(K5/12,0))</f>
        <v/>
      </c>
    </row>
    <row r="12" customFormat="false" ht="15" hidden="false" customHeight="false" outlineLevel="0" collapsed="false">
      <c r="B12" s="11" t="s">
        <v>34</v>
      </c>
      <c r="C12" s="12"/>
      <c r="D12" s="12"/>
      <c r="E12" s="12"/>
      <c r="F12" s="12"/>
      <c r="G12" s="12"/>
      <c r="H12" s="12"/>
      <c r="I12" s="12"/>
      <c r="J12" s="12"/>
      <c r="K12" s="12"/>
    </row>
    <row r="13" customFormat="false" ht="15" hidden="false" customHeight="false" outlineLevel="0" collapsed="false">
      <c r="B13" s="3" t="s">
        <v>2</v>
      </c>
      <c r="C13" s="10" t="str">
        <f aca="false">IF(C5="","",ROUND(MIN(C9/12,5900000)*설정!C5,0))</f>
        <v/>
      </c>
      <c r="D13" s="10" t="str">
        <f aca="false">IF(D5="","",ROUND(MIN(D9/12,5900000)*설정!C5,0))</f>
        <v/>
      </c>
      <c r="E13" s="10" t="str">
        <f aca="false">IF(E5="","",ROUND(MIN(E9/12,5900000)*설정!C5,0))</f>
        <v/>
      </c>
      <c r="F13" s="10" t="str">
        <f aca="false">IF(F5="","",ROUND(MIN(F9/12,5900000)*설정!C5,0))</f>
        <v/>
      </c>
      <c r="G13" s="10" t="str">
        <f aca="false">IF(G5="","",ROUND(MIN(G9/12,5900000)*설정!C5,0))</f>
        <v/>
      </c>
      <c r="H13" s="10" t="str">
        <f aca="false">IF(H5="","",ROUND(MIN(H9/12,5900000)*설정!C5,0))</f>
        <v/>
      </c>
      <c r="I13" s="10" t="str">
        <f aca="false">IF(I5="","",ROUND(MIN(I9/12,5900000)*설정!C5,0))</f>
        <v/>
      </c>
      <c r="J13" s="10" t="str">
        <f aca="false">IF(J5="","",ROUND(MIN(J9/12,5900000)*설정!C5,0))</f>
        <v/>
      </c>
      <c r="K13" s="10" t="str">
        <f aca="false">IF(K5="","",ROUND(MIN(K9/12,5900000)*설정!C5,0))</f>
        <v/>
      </c>
    </row>
    <row r="14" customFormat="false" ht="15" hidden="false" customHeight="false" outlineLevel="0" collapsed="false">
      <c r="B14" s="3" t="s">
        <v>4</v>
      </c>
      <c r="C14" s="10" t="str">
        <f aca="false">IF(C5="","",ROUND(C9/12*설정!C7,0))</f>
        <v/>
      </c>
      <c r="D14" s="10" t="str">
        <f aca="false">IF(D5="","",ROUND(D9/12*설정!C7,0))</f>
        <v/>
      </c>
      <c r="E14" s="10" t="str">
        <f aca="false">IF(E5="","",ROUND(E9/12*설정!C7,0))</f>
        <v/>
      </c>
      <c r="F14" s="10" t="str">
        <f aca="false">IF(F5="","",ROUND(F9/12*설정!C7,0))</f>
        <v/>
      </c>
      <c r="G14" s="10" t="str">
        <f aca="false">IF(G5="","",ROUND(G9/12*설정!C7,0))</f>
        <v/>
      </c>
      <c r="H14" s="10" t="str">
        <f aca="false">IF(H5="","",ROUND(H9/12*설정!C7,0))</f>
        <v/>
      </c>
      <c r="I14" s="10" t="str">
        <f aca="false">IF(I5="","",ROUND(I9/12*설정!C7,0))</f>
        <v/>
      </c>
      <c r="J14" s="10" t="str">
        <f aca="false">IF(J5="","",ROUND(J9/12*설정!C7,0))</f>
        <v/>
      </c>
      <c r="K14" s="10" t="str">
        <f aca="false">IF(K5="","",ROUND(K9/12*설정!C7,0))</f>
        <v/>
      </c>
    </row>
    <row r="15" customFormat="false" ht="15" hidden="false" customHeight="false" outlineLevel="0" collapsed="false">
      <c r="B15" s="3" t="s">
        <v>35</v>
      </c>
      <c r="C15" s="10" t="str">
        <f aca="false">IF(C5="","",ROUND(C14*설정!C9,0))</f>
        <v/>
      </c>
      <c r="D15" s="10" t="str">
        <f aca="false">IF(D5="","",ROUND(D14*설정!C9,0))</f>
        <v/>
      </c>
      <c r="E15" s="10" t="str">
        <f aca="false">IF(E5="","",ROUND(E14*설정!C9,0))</f>
        <v/>
      </c>
      <c r="F15" s="10" t="str">
        <f aca="false">IF(F5="","",ROUND(F14*설정!C9,0))</f>
        <v/>
      </c>
      <c r="G15" s="10" t="str">
        <f aca="false">IF(G5="","",ROUND(G14*설정!C9,0))</f>
        <v/>
      </c>
      <c r="H15" s="10" t="str">
        <f aca="false">IF(H5="","",ROUND(H14*설정!C9,0))</f>
        <v/>
      </c>
      <c r="I15" s="10" t="str">
        <f aca="false">IF(I5="","",ROUND(I14*설정!C9,0))</f>
        <v/>
      </c>
      <c r="J15" s="10" t="str">
        <f aca="false">IF(J5="","",ROUND(J14*설정!C9,0))</f>
        <v/>
      </c>
      <c r="K15" s="10" t="str">
        <f aca="false">IF(K5="","",ROUND(K14*설정!C9,0))</f>
        <v/>
      </c>
    </row>
    <row r="16" customFormat="false" ht="15" hidden="false" customHeight="false" outlineLevel="0" collapsed="false">
      <c r="B16" s="3" t="s">
        <v>7</v>
      </c>
      <c r="C16" s="10" t="str">
        <f aca="false">IF(C5="","",ROUND(C9/12*설정!C10,0))</f>
        <v/>
      </c>
      <c r="D16" s="10" t="str">
        <f aca="false">IF(D5="","",ROUND(D9/12*설정!C10,0))</f>
        <v/>
      </c>
      <c r="E16" s="10" t="str">
        <f aca="false">IF(E5="","",ROUND(E9/12*설정!C10,0))</f>
        <v/>
      </c>
      <c r="F16" s="10" t="str">
        <f aca="false">IF(F5="","",ROUND(F9/12*설정!C10,0))</f>
        <v/>
      </c>
      <c r="G16" s="10" t="str">
        <f aca="false">IF(G5="","",ROUND(G9/12*설정!C10,0))</f>
        <v/>
      </c>
      <c r="H16" s="10" t="str">
        <f aca="false">IF(H5="","",ROUND(H9/12*설정!C10,0))</f>
        <v/>
      </c>
      <c r="I16" s="10" t="str">
        <f aca="false">IF(I5="","",ROUND(I9/12*설정!C10,0))</f>
        <v/>
      </c>
      <c r="J16" s="10" t="str">
        <f aca="false">IF(J5="","",ROUND(J9/12*설정!C10,0))</f>
        <v/>
      </c>
      <c r="K16" s="10" t="str">
        <f aca="false">IF(K5="","",ROUND(K9/12*설정!C10,0))</f>
        <v/>
      </c>
    </row>
    <row r="17" customFormat="false" ht="15" hidden="false" customHeight="false" outlineLevel="0" collapsed="false">
      <c r="B17" s="3" t="s">
        <v>36</v>
      </c>
      <c r="C17" s="10" t="str">
        <f aca="false">IF(C5="","",ROUND(C9/12*0.033,0))</f>
        <v/>
      </c>
      <c r="D17" s="10" t="str">
        <f aca="false">IF(D5="","",ROUND(D9/12*0.033,0))</f>
        <v/>
      </c>
      <c r="E17" s="10" t="str">
        <f aca="false">IF(E5="","",ROUND(E9/12*0.033,0))</f>
        <v/>
      </c>
      <c r="F17" s="10" t="str">
        <f aca="false">IF(F5="","",ROUND(F9/12*0.033,0))</f>
        <v/>
      </c>
      <c r="G17" s="10" t="str">
        <f aca="false">IF(G5="","",ROUND(G9/12*0.033,0))</f>
        <v/>
      </c>
      <c r="H17" s="10" t="str">
        <f aca="false">IF(H5="","",ROUND(H9/12*0.033,0))</f>
        <v/>
      </c>
      <c r="I17" s="10" t="str">
        <f aca="false">IF(I5="","",ROUND(I9/12*0.033,0))</f>
        <v/>
      </c>
      <c r="J17" s="10" t="str">
        <f aca="false">IF(J5="","",ROUND(J9/12*0.033,0))</f>
        <v/>
      </c>
      <c r="K17" s="10" t="str">
        <f aca="false">IF(K5="","",ROUND(K9/12*0.033,0))</f>
        <v/>
      </c>
    </row>
    <row r="18" customFormat="false" ht="15" hidden="false" customHeight="false" outlineLevel="0" collapsed="false">
      <c r="B18" s="3" t="s">
        <v>37</v>
      </c>
      <c r="C18" s="10" t="str">
        <f aca="false">IF(C5="","",ROUND(C17*0.1,0))</f>
        <v/>
      </c>
      <c r="D18" s="10" t="str">
        <f aca="false">IF(D5="","",ROUND(D17*0.1,0))</f>
        <v/>
      </c>
      <c r="E18" s="10" t="str">
        <f aca="false">IF(E5="","",ROUND(E17*0.1,0))</f>
        <v/>
      </c>
      <c r="F18" s="10" t="str">
        <f aca="false">IF(F5="","",ROUND(F17*0.1,0))</f>
        <v/>
      </c>
      <c r="G18" s="10" t="str">
        <f aca="false">IF(G5="","",ROUND(G17*0.1,0))</f>
        <v/>
      </c>
      <c r="H18" s="10" t="str">
        <f aca="false">IF(H5="","",ROUND(H17*0.1,0))</f>
        <v/>
      </c>
      <c r="I18" s="10" t="str">
        <f aca="false">IF(I5="","",ROUND(I17*0.1,0))</f>
        <v/>
      </c>
      <c r="J18" s="10" t="str">
        <f aca="false">IF(J5="","",ROUND(J17*0.1,0))</f>
        <v/>
      </c>
      <c r="K18" s="10" t="str">
        <f aca="false">IF(K5="","",ROUND(K17*0.1,0))</f>
        <v/>
      </c>
    </row>
    <row r="19" customFormat="false" ht="15" hidden="false" customHeight="false" outlineLevel="0" collapsed="false">
      <c r="B19" s="3" t="s">
        <v>38</v>
      </c>
      <c r="C19" s="13" t="str">
        <f aca="false">IF(C5="","",SUM(C13:C18))</f>
        <v/>
      </c>
      <c r="D19" s="13" t="str">
        <f aca="false">IF(D5="","",SUM(D13:D18))</f>
        <v/>
      </c>
      <c r="E19" s="13" t="str">
        <f aca="false">IF(E5="","",SUM(E13:E18))</f>
        <v/>
      </c>
      <c r="F19" s="13" t="str">
        <f aca="false">IF(F5="","",SUM(F13:F18))</f>
        <v/>
      </c>
      <c r="G19" s="13" t="str">
        <f aca="false">IF(G5="","",SUM(G13:G18))</f>
        <v/>
      </c>
      <c r="H19" s="13" t="str">
        <f aca="false">IF(H5="","",SUM(H13:H18))</f>
        <v/>
      </c>
      <c r="I19" s="13" t="str">
        <f aca="false">IF(I5="","",SUM(I13:I18))</f>
        <v/>
      </c>
      <c r="J19" s="13" t="str">
        <f aca="false">IF(J5="","",SUM(J13:J18))</f>
        <v/>
      </c>
      <c r="K19" s="13" t="str">
        <f aca="false">IF(K5="","",SUM(K13:K18))</f>
        <v/>
      </c>
    </row>
    <row r="20" customFormat="false" ht="15" hidden="false" customHeight="false" outlineLevel="0" collapsed="false">
      <c r="B20" s="3" t="s">
        <v>39</v>
      </c>
      <c r="C20" s="14" t="str">
        <f aca="false">IF(C5="","",C11-C19)</f>
        <v/>
      </c>
      <c r="D20" s="14" t="str">
        <f aca="false">IF(D5="","",D11-D19)</f>
        <v/>
      </c>
      <c r="E20" s="14" t="str">
        <f aca="false">IF(E5="","",E11-E19)</f>
        <v/>
      </c>
      <c r="F20" s="14" t="str">
        <f aca="false">IF(F5="","",F11-F19)</f>
        <v/>
      </c>
      <c r="G20" s="14" t="str">
        <f aca="false">IF(G5="","",G11-G19)</f>
        <v/>
      </c>
      <c r="H20" s="14" t="str">
        <f aca="false">IF(H5="","",H11-H19)</f>
        <v/>
      </c>
      <c r="I20" s="14" t="str">
        <f aca="false">IF(I5="","",I11-I19)</f>
        <v/>
      </c>
      <c r="J20" s="14" t="str">
        <f aca="false">IF(J5="","",J11-J19)</f>
        <v/>
      </c>
      <c r="K20" s="14" t="str">
        <f aca="false">IF(K5="","",K11-K19)</f>
        <v/>
      </c>
    </row>
    <row r="21" customFormat="false" ht="26.85" hidden="false" customHeight="false" outlineLevel="0" collapsed="false">
      <c r="B21" s="11" t="s">
        <v>40</v>
      </c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5" hidden="false" customHeight="false" outlineLevel="0" collapsed="false">
      <c r="B22" s="3" t="s">
        <v>3</v>
      </c>
      <c r="C22" s="10" t="str">
        <f aca="false">IF(C5="","",ROUND(MIN(C9/12,5900000)*설정!C6,0))</f>
        <v/>
      </c>
      <c r="D22" s="10" t="str">
        <f aca="false">IF(D5="","",ROUND(MIN(D9/12,5900000)*설정!C6,0))</f>
        <v/>
      </c>
      <c r="E22" s="10" t="str">
        <f aca="false">IF(E5="","",ROUND(MIN(E9/12,5900000)*설정!C6,0))</f>
        <v/>
      </c>
      <c r="F22" s="10" t="str">
        <f aca="false">IF(F5="","",ROUND(MIN(F9/12,5900000)*설정!C6,0))</f>
        <v/>
      </c>
      <c r="G22" s="10" t="str">
        <f aca="false">IF(G5="","",ROUND(MIN(G9/12,5900000)*설정!C6,0))</f>
        <v/>
      </c>
      <c r="H22" s="10" t="str">
        <f aca="false">IF(H5="","",ROUND(MIN(H9/12,5900000)*설정!C6,0))</f>
        <v/>
      </c>
      <c r="I22" s="10" t="str">
        <f aca="false">IF(I5="","",ROUND(MIN(I9/12,5900000)*설정!C6,0))</f>
        <v/>
      </c>
      <c r="J22" s="10" t="str">
        <f aca="false">IF(J5="","",ROUND(MIN(J9/12,5900000)*설정!C6,0))</f>
        <v/>
      </c>
      <c r="K22" s="10" t="str">
        <f aca="false">IF(K5="","",ROUND(MIN(K9/12,5900000)*설정!C6,0))</f>
        <v/>
      </c>
    </row>
    <row r="23" customFormat="false" ht="15" hidden="false" customHeight="false" outlineLevel="0" collapsed="false">
      <c r="B23" s="3" t="s">
        <v>5</v>
      </c>
      <c r="C23" s="10" t="str">
        <f aca="false">IF(C5="","",ROUND(C9/12*설정!C8,0))</f>
        <v/>
      </c>
      <c r="D23" s="10" t="str">
        <f aca="false">IF(D5="","",ROUND(D9/12*설정!C8,0))</f>
        <v/>
      </c>
      <c r="E23" s="10" t="str">
        <f aca="false">IF(E5="","",ROUND(E9/12*설정!C8,0))</f>
        <v/>
      </c>
      <c r="F23" s="10" t="str">
        <f aca="false">IF(F5="","",ROUND(F9/12*설정!C8,0))</f>
        <v/>
      </c>
      <c r="G23" s="10" t="str">
        <f aca="false">IF(G5="","",ROUND(G9/12*설정!C8,0))</f>
        <v/>
      </c>
      <c r="H23" s="10" t="str">
        <f aca="false">IF(H5="","",ROUND(H9/12*설정!C8,0))</f>
        <v/>
      </c>
      <c r="I23" s="10" t="str">
        <f aca="false">IF(I5="","",ROUND(I9/12*설정!C8,0))</f>
        <v/>
      </c>
      <c r="J23" s="10" t="str">
        <f aca="false">IF(J5="","",ROUND(J9/12*설정!C8,0))</f>
        <v/>
      </c>
      <c r="K23" s="10" t="str">
        <f aca="false">IF(K5="","",ROUND(K9/12*설정!C8,0))</f>
        <v/>
      </c>
    </row>
    <row r="24" customFormat="false" ht="15" hidden="false" customHeight="false" outlineLevel="0" collapsed="false">
      <c r="B24" s="3" t="s">
        <v>41</v>
      </c>
      <c r="C24" s="10" t="str">
        <f aca="false">IF(C5="","",ROUND(C23*설정!C9,0))</f>
        <v/>
      </c>
      <c r="D24" s="10" t="str">
        <f aca="false">IF(D5="","",ROUND(D23*설정!C9,0))</f>
        <v/>
      </c>
      <c r="E24" s="10" t="str">
        <f aca="false">IF(E5="","",ROUND(E23*설정!C9,0))</f>
        <v/>
      </c>
      <c r="F24" s="10" t="str">
        <f aca="false">IF(F5="","",ROUND(F23*설정!C9,0))</f>
        <v/>
      </c>
      <c r="G24" s="10" t="str">
        <f aca="false">IF(G5="","",ROUND(G23*설정!C9,0))</f>
        <v/>
      </c>
      <c r="H24" s="10" t="str">
        <f aca="false">IF(H5="","",ROUND(H23*설정!C9,0))</f>
        <v/>
      </c>
      <c r="I24" s="10" t="str">
        <f aca="false">IF(I5="","",ROUND(I23*설정!C9,0))</f>
        <v/>
      </c>
      <c r="J24" s="10" t="str">
        <f aca="false">IF(J5="","",ROUND(J23*설정!C9,0))</f>
        <v/>
      </c>
      <c r="K24" s="10" t="str">
        <f aca="false">IF(K5="","",ROUND(K23*설정!C9,0))</f>
        <v/>
      </c>
    </row>
    <row r="25" customFormat="false" ht="15" hidden="false" customHeight="false" outlineLevel="0" collapsed="false">
      <c r="B25" s="3" t="s">
        <v>8</v>
      </c>
      <c r="C25" s="10" t="str">
        <f aca="false">IF(C5="","",ROUND(C9/12*설정!C11,0))</f>
        <v/>
      </c>
      <c r="D25" s="10" t="str">
        <f aca="false">IF(D5="","",ROUND(D9/12*설정!C11,0))</f>
        <v/>
      </c>
      <c r="E25" s="10" t="str">
        <f aca="false">IF(E5="","",ROUND(E9/12*설정!C11,0))</f>
        <v/>
      </c>
      <c r="F25" s="10" t="str">
        <f aca="false">IF(F5="","",ROUND(F9/12*설정!C11,0))</f>
        <v/>
      </c>
      <c r="G25" s="10" t="str">
        <f aca="false">IF(G5="","",ROUND(G9/12*설정!C11,0))</f>
        <v/>
      </c>
      <c r="H25" s="10" t="str">
        <f aca="false">IF(H5="","",ROUND(H9/12*설정!C11,0))</f>
        <v/>
      </c>
      <c r="I25" s="10" t="str">
        <f aca="false">IF(I5="","",ROUND(I9/12*설정!C11,0))</f>
        <v/>
      </c>
      <c r="J25" s="10" t="str">
        <f aca="false">IF(J5="","",ROUND(J9/12*설정!C11,0))</f>
        <v/>
      </c>
      <c r="K25" s="10" t="str">
        <f aca="false">IF(K5="","",ROUND(K9/12*설정!C11,0))</f>
        <v/>
      </c>
    </row>
    <row r="26" customFormat="false" ht="15" hidden="false" customHeight="false" outlineLevel="0" collapsed="false">
      <c r="B26" s="3" t="s">
        <v>42</v>
      </c>
      <c r="C26" s="10" t="str">
        <f aca="false">IF(C5="","",ROUND(C9/12*설정!C12,0))</f>
        <v/>
      </c>
      <c r="D26" s="10" t="str">
        <f aca="false">IF(D5="","",ROUND(D9/12*설정!C12,0))</f>
        <v/>
      </c>
      <c r="E26" s="10" t="str">
        <f aca="false">IF(E5="","",ROUND(E9/12*설정!C12,0))</f>
        <v/>
      </c>
      <c r="F26" s="10" t="str">
        <f aca="false">IF(F5="","",ROUND(F9/12*설정!C12,0))</f>
        <v/>
      </c>
      <c r="G26" s="10" t="str">
        <f aca="false">IF(G5="","",ROUND(G9/12*설정!C12,0))</f>
        <v/>
      </c>
      <c r="H26" s="10" t="str">
        <f aca="false">IF(H5="","",ROUND(H9/12*설정!C12,0))</f>
        <v/>
      </c>
      <c r="I26" s="10" t="str">
        <f aca="false">IF(I5="","",ROUND(I9/12*설정!C12,0))</f>
        <v/>
      </c>
      <c r="J26" s="10" t="str">
        <f aca="false">IF(J5="","",ROUND(J9/12*설정!C12,0))</f>
        <v/>
      </c>
      <c r="K26" s="10" t="str">
        <f aca="false">IF(K5="","",ROUND(K9/12*설정!C12,0))</f>
        <v/>
      </c>
    </row>
    <row r="27" customFormat="false" ht="15" hidden="false" customHeight="false" outlineLevel="0" collapsed="false">
      <c r="B27" s="3" t="s">
        <v>43</v>
      </c>
      <c r="C27" s="13" t="str">
        <f aca="false">IF(C5="","",SUM(C22:C26))</f>
        <v/>
      </c>
      <c r="D27" s="13" t="str">
        <f aca="false">IF(D5="","",SUM(D22:D26))</f>
        <v/>
      </c>
      <c r="E27" s="13" t="str">
        <f aca="false">IF(E5="","",SUM(E22:E26))</f>
        <v/>
      </c>
      <c r="F27" s="13" t="str">
        <f aca="false">IF(F5="","",SUM(F22:F26))</f>
        <v/>
      </c>
      <c r="G27" s="13" t="str">
        <f aca="false">IF(G5="","",SUM(G22:G26))</f>
        <v/>
      </c>
      <c r="H27" s="13" t="str">
        <f aca="false">IF(H5="","",SUM(H22:H26))</f>
        <v/>
      </c>
      <c r="I27" s="13" t="str">
        <f aca="false">IF(I5="","",SUM(I22:I26))</f>
        <v/>
      </c>
      <c r="J27" s="13" t="str">
        <f aca="false">IF(J5="","",SUM(J22:J26))</f>
        <v/>
      </c>
      <c r="K27" s="13" t="str">
        <f aca="false">IF(K5="","",SUM(K22:K26))</f>
        <v/>
      </c>
    </row>
    <row r="28" customFormat="false" ht="15" hidden="false" customHeight="false" outlineLevel="0" collapsed="false">
      <c r="B28" s="3" t="s">
        <v>44</v>
      </c>
      <c r="C28" s="15" t="str">
        <f aca="false">IF(C5="","",C5+C27*12)</f>
        <v/>
      </c>
      <c r="D28" s="15" t="str">
        <f aca="false">IF(D5="","",D5+D27*12)</f>
        <v/>
      </c>
      <c r="E28" s="15" t="str">
        <f aca="false">IF(E5="","",E5+E27*12)</f>
        <v/>
      </c>
      <c r="F28" s="15" t="str">
        <f aca="false">IF(F5="","",F5+F27*12)</f>
        <v/>
      </c>
      <c r="G28" s="15" t="str">
        <f aca="false">IF(G5="","",G5+G27*12)</f>
        <v/>
      </c>
      <c r="H28" s="15" t="str">
        <f aca="false">IF(H5="","",H5+H27*12)</f>
        <v/>
      </c>
      <c r="I28" s="15" t="str">
        <f aca="false">IF(I5="","",I5+I27*12)</f>
        <v/>
      </c>
      <c r="J28" s="15" t="str">
        <f aca="false">IF(J5="","",J5+J27*12)</f>
        <v/>
      </c>
      <c r="K28" s="15" t="str">
        <f aca="false">IF(K5="","",K5+K27*12)</f>
        <v/>
      </c>
    </row>
    <row r="29" customFormat="false" ht="15" hidden="false" customHeight="false" outlineLevel="0" collapsed="false">
      <c r="B29" s="3" t="s">
        <v>45</v>
      </c>
      <c r="C29" s="10" t="str">
        <f aca="false">IF(C5="","",ROUND(C10/설정!C15,0))</f>
        <v/>
      </c>
      <c r="D29" s="10" t="str">
        <f aca="false">IF(D5="","",ROUND(D10/설정!C15,0))</f>
        <v/>
      </c>
      <c r="E29" s="10" t="str">
        <f aca="false">IF(E5="","",ROUND(E10/설정!C15,0))</f>
        <v/>
      </c>
      <c r="F29" s="10" t="str">
        <f aca="false">IF(F5="","",ROUND(F10/설정!C15,0))</f>
        <v/>
      </c>
      <c r="G29" s="10" t="str">
        <f aca="false">IF(G5="","",ROUND(G10/설정!C15,0))</f>
        <v/>
      </c>
      <c r="H29" s="10" t="str">
        <f aca="false">IF(H5="","",ROUND(H10/설정!C15,0))</f>
        <v/>
      </c>
      <c r="I29" s="10" t="str">
        <f aca="false">IF(I5="","",ROUND(I10/설정!C15,0))</f>
        <v/>
      </c>
      <c r="J29" s="10" t="str">
        <f aca="false">IF(J5="","",ROUND(J10/설정!C15,0))</f>
        <v/>
      </c>
      <c r="K29" s="10" t="str">
        <f aca="false">IF(K5="","",ROUND(K10/설정!C15,0))</f>
        <v/>
      </c>
    </row>
    <row r="30" customFormat="false" ht="15" hidden="false" customHeight="false" outlineLevel="0" collapsed="false">
      <c r="B30" s="3" t="s">
        <v>46</v>
      </c>
      <c r="C30" s="16" t="str">
        <f aca="false">IF(C5="","",IF(C29&gt;=설정!C19,"✅ 충족","⚠️ 미달"))</f>
        <v/>
      </c>
      <c r="D30" s="16" t="str">
        <f aca="false">IF(D5="","",IF(D29&gt;=설정!C19,"✅ 충족","⚠️ 미달"))</f>
        <v/>
      </c>
      <c r="E30" s="16" t="str">
        <f aca="false">IF(E5="","",IF(E29&gt;=설정!C19,"✅ 충족","⚠️ 미달"))</f>
        <v/>
      </c>
      <c r="F30" s="16" t="str">
        <f aca="false">IF(F5="","",IF(F29&gt;=설정!C19,"✅ 충족","⚠️ 미달"))</f>
        <v/>
      </c>
      <c r="G30" s="16" t="str">
        <f aca="false">IF(G5="","",IF(G29&gt;=설정!C19,"✅ 충족","⚠️ 미달"))</f>
        <v/>
      </c>
      <c r="H30" s="16" t="str">
        <f aca="false">IF(H5="","",IF(H29&gt;=설정!C19,"✅ 충족","⚠️ 미달"))</f>
        <v/>
      </c>
      <c r="I30" s="16" t="str">
        <f aca="false">IF(I5="","",IF(I29&gt;=설정!C19,"✅ 충족","⚠️ 미달"))</f>
        <v/>
      </c>
      <c r="J30" s="16" t="str">
        <f aca="false">IF(J5="","",IF(J29&gt;=설정!C19,"✅ 충족","⚠️ 미달"))</f>
        <v/>
      </c>
      <c r="K30" s="16" t="str">
        <f aca="false">IF(K5="","",IF(K29&gt;=설정!C19,"✅ 충족","⚠️ 미달"))</f>
        <v/>
      </c>
    </row>
    <row r="32" customFormat="false" ht="15" hidden="false" customHeight="false" outlineLevel="0" collapsed="false">
      <c r="B32" s="3" t="s">
        <v>47</v>
      </c>
      <c r="C32" s="13" t="str">
        <f aca="false">C28</f>
        <v/>
      </c>
      <c r="D32" s="13" t="str">
        <f aca="false">D28</f>
        <v/>
      </c>
      <c r="E32" s="13" t="str">
        <f aca="false">E28</f>
        <v/>
      </c>
      <c r="F32" s="13" t="str">
        <f aca="false">F28</f>
        <v/>
      </c>
      <c r="G32" s="13" t="str">
        <f aca="false">G28</f>
        <v/>
      </c>
      <c r="H32" s="13" t="str">
        <f aca="false">H28</f>
        <v/>
      </c>
      <c r="I32" s="13" t="str">
        <f aca="false">I28</f>
        <v/>
      </c>
      <c r="J32" s="13" t="str">
        <f aca="false">J28</f>
        <v/>
      </c>
      <c r="K32" s="13" t="str">
        <f aca="false">K28</f>
        <v/>
      </c>
    </row>
    <row r="33" customFormat="false" ht="15" hidden="false" customHeight="false" outlineLevel="0" collapsed="false">
      <c r="B33" s="3" t="s">
        <v>48</v>
      </c>
      <c r="C33" s="17" t="n">
        <f aca="false">SUM(C32:K32)</f>
        <v>0</v>
      </c>
      <c r="D33" s="17"/>
      <c r="E33" s="17"/>
      <c r="F33" s="17"/>
      <c r="G33" s="17"/>
      <c r="H33" s="17"/>
      <c r="I33" s="17"/>
      <c r="J33" s="17"/>
      <c r="K33" s="17"/>
    </row>
  </sheetData>
  <mergeCells count="2">
    <mergeCell ref="B2:K2"/>
    <mergeCell ref="C33:K33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2026-03-18T13:25:19Z</dcterms:created>
  <dc:creator>openpyxl</dc:creator>
  <dc:description/>
  <dc:language>en-US</dc:language>
  <cp:lastModifiedBy/>
  <dcterms:modified xsi:type="dcterms:W3CDTF">2026-03-18T13:25:19Z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