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parksh100icloud.com/Documents/dxforms/public/files/"/>
    </mc:Choice>
  </mc:AlternateContent>
  <xr:revisionPtr revIDLastSave="0" documentId="13_ncr:1_{E8B02A35-7DE6-DF45-83C7-DCA940C8F044}" xr6:coauthVersionLast="47" xr6:coauthVersionMax="47" xr10:uidLastSave="{00000000-0000-0000-0000-000000000000}"/>
  <bookViews>
    <workbookView xWindow="5160" yWindow="-22640" windowWidth="29000" windowHeight="16940" tabRatio="500" xr2:uid="{00000000-000D-0000-FFFF-FFFF00000000}"/>
  </bookViews>
  <sheets>
    <sheet name="심사개요" sheetId="1" r:id="rId1"/>
    <sheet name="심사체크리스트" sheetId="2" r:id="rId2"/>
    <sheet name="부적합관리" sheetId="3" r:id="rId3"/>
    <sheet name="대시보드" sheetId="4" r:id="rId4"/>
    <sheet name="증적목록" sheetId="5" r:id="rId5"/>
  </sheets>
  <definedNames>
    <definedName name="_xlnm._FilterDatabase" localSheetId="2" hidden="1">부적합관리!$A$1:$L$1</definedName>
    <definedName name="_xlnm._FilterDatabase" localSheetId="1" hidden="1">심사체크리스트!$A$1:$G$1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4" l="1"/>
  <c r="B21" i="4"/>
  <c r="B20" i="4"/>
  <c r="B19" i="4"/>
  <c r="B23" i="4" s="1"/>
  <c r="A14" i="4"/>
  <c r="A13" i="4"/>
  <c r="A12" i="4"/>
  <c r="A11" i="4"/>
  <c r="A10" i="4"/>
  <c r="A9" i="4"/>
  <c r="A8" i="4"/>
  <c r="G4" i="4"/>
  <c r="E21" i="1"/>
  <c r="E14" i="4" s="1"/>
  <c r="D21" i="1"/>
  <c r="D14" i="4" s="1"/>
  <c r="C21" i="1"/>
  <c r="C14" i="4" s="1"/>
  <c r="B21" i="1"/>
  <c r="F21" i="1" s="1"/>
  <c r="F14" i="4" s="1"/>
  <c r="E20" i="1"/>
  <c r="E13" i="4" s="1"/>
  <c r="D20" i="1"/>
  <c r="D13" i="4" s="1"/>
  <c r="C20" i="1"/>
  <c r="C13" i="4" s="1"/>
  <c r="B20" i="1"/>
  <c r="F20" i="1" s="1"/>
  <c r="F13" i="4" s="1"/>
  <c r="E19" i="1"/>
  <c r="E12" i="4" s="1"/>
  <c r="D19" i="1"/>
  <c r="D12" i="4" s="1"/>
  <c r="C19" i="1"/>
  <c r="C12" i="4" s="1"/>
  <c r="B19" i="1"/>
  <c r="B12" i="4" s="1"/>
  <c r="F18" i="1"/>
  <c r="F11" i="4" s="1"/>
  <c r="E18" i="1"/>
  <c r="E11" i="4" s="1"/>
  <c r="D18" i="1"/>
  <c r="D11" i="4" s="1"/>
  <c r="C18" i="1"/>
  <c r="C11" i="4" s="1"/>
  <c r="B18" i="1"/>
  <c r="B11" i="4" s="1"/>
  <c r="E17" i="1"/>
  <c r="E10" i="4" s="1"/>
  <c r="D17" i="1"/>
  <c r="D10" i="4" s="1"/>
  <c r="C17" i="1"/>
  <c r="F17" i="1" s="1"/>
  <c r="F10" i="4" s="1"/>
  <c r="B17" i="1"/>
  <c r="B10" i="4" s="1"/>
  <c r="E16" i="1"/>
  <c r="E9" i="4" s="1"/>
  <c r="D16" i="1"/>
  <c r="D9" i="4" s="1"/>
  <c r="C16" i="1"/>
  <c r="C9" i="4" s="1"/>
  <c r="B16" i="1"/>
  <c r="B9" i="4" s="1"/>
  <c r="E15" i="1"/>
  <c r="E22" i="1" s="1"/>
  <c r="D15" i="1"/>
  <c r="D8" i="4" s="1"/>
  <c r="C15" i="1"/>
  <c r="C8" i="4" s="1"/>
  <c r="B15" i="1"/>
  <c r="B8" i="4" s="1"/>
  <c r="E15" i="4" l="1"/>
  <c r="C4" i="4"/>
  <c r="F19" i="1"/>
  <c r="F12" i="4" s="1"/>
  <c r="E8" i="4"/>
  <c r="B14" i="4"/>
  <c r="C10" i="4"/>
  <c r="B22" i="1"/>
  <c r="B13" i="4"/>
  <c r="F16" i="1"/>
  <c r="F9" i="4" s="1"/>
  <c r="C22" i="1"/>
  <c r="C15" i="4" s="1"/>
  <c r="F15" i="1"/>
  <c r="F8" i="4" s="1"/>
  <c r="D22" i="1"/>
  <c r="F22" i="1" l="1"/>
  <c r="F15" i="4" s="1"/>
  <c r="B15" i="4"/>
  <c r="A4" i="4"/>
  <c r="E4" i="4"/>
  <c r="D15" i="4"/>
</calcChain>
</file>

<file path=xl/sharedStrings.xml><?xml version="1.0" encoding="utf-8"?>
<sst xmlns="http://schemas.openxmlformats.org/spreadsheetml/2006/main" count="277" uniqueCount="245">
  <si>
    <r>
      <rPr>
        <b/>
        <sz val="14"/>
        <color rgb="FF1F4E79"/>
        <rFont val="맑은 고딕"/>
        <family val="2"/>
        <charset val="129"/>
      </rPr>
      <t xml:space="preserve">ISO 45001 </t>
    </r>
    <r>
      <rPr>
        <b/>
        <sz val="14"/>
        <color rgb="FF1F4E79"/>
        <rFont val="Noto Sans CJK SC"/>
        <family val="2"/>
      </rPr>
      <t>건설업 내부심사 개요</t>
    </r>
  </si>
  <si>
    <t>심사 결과 요약</t>
  </si>
  <si>
    <t>구분</t>
  </si>
  <si>
    <t>점검항목 수</t>
  </si>
  <si>
    <r>
      <rPr>
        <b/>
        <sz val="11"/>
        <color rgb="FFFFFFFF"/>
        <rFont val="Noto Sans CJK SC"/>
        <family val="2"/>
      </rPr>
      <t>적합</t>
    </r>
    <r>
      <rPr>
        <b/>
        <sz val="11"/>
        <color rgb="FFFFFFFF"/>
        <rFont val="맑은 고딕"/>
        <family val="2"/>
        <charset val="129"/>
      </rPr>
      <t>(C)</t>
    </r>
  </si>
  <si>
    <r>
      <rPr>
        <b/>
        <sz val="11"/>
        <color rgb="FFFFFFFF"/>
        <rFont val="Noto Sans CJK SC"/>
        <family val="2"/>
      </rPr>
      <t>관찰</t>
    </r>
    <r>
      <rPr>
        <b/>
        <sz val="11"/>
        <color rgb="FFFFFFFF"/>
        <rFont val="맑은 고딕"/>
        <family val="2"/>
        <charset val="129"/>
      </rPr>
      <t>(OBS)</t>
    </r>
  </si>
  <si>
    <r>
      <rPr>
        <b/>
        <sz val="11"/>
        <color rgb="FFFFFFFF"/>
        <rFont val="Noto Sans CJK SC"/>
        <family val="2"/>
      </rPr>
      <t>부적합</t>
    </r>
    <r>
      <rPr>
        <b/>
        <sz val="11"/>
        <color rgb="FFFFFFFF"/>
        <rFont val="맑은 고딕"/>
        <family val="2"/>
        <charset val="129"/>
      </rPr>
      <t>(NC)</t>
    </r>
  </si>
  <si>
    <t>적합률</t>
  </si>
  <si>
    <r>
      <rPr>
        <sz val="10"/>
        <rFont val="맑은 고딕"/>
        <family val="2"/>
        <charset val="129"/>
      </rPr>
      <t xml:space="preserve">4. </t>
    </r>
    <r>
      <rPr>
        <sz val="10"/>
        <rFont val="Noto Sans CJK SC"/>
        <family val="2"/>
      </rPr>
      <t>조직의 상황</t>
    </r>
  </si>
  <si>
    <r>
      <rPr>
        <sz val="10"/>
        <rFont val="맑은 고딕"/>
        <family val="2"/>
        <charset val="129"/>
      </rPr>
      <t xml:space="preserve">5. </t>
    </r>
    <r>
      <rPr>
        <sz val="10"/>
        <rFont val="Noto Sans CJK SC"/>
        <family val="2"/>
      </rPr>
      <t>리더십과 근로자 참여</t>
    </r>
  </si>
  <si>
    <r>
      <rPr>
        <sz val="10"/>
        <rFont val="맑은 고딕"/>
        <family val="2"/>
        <charset val="129"/>
      </rPr>
      <t xml:space="preserve">6. </t>
    </r>
    <r>
      <rPr>
        <sz val="10"/>
        <rFont val="Noto Sans CJK SC"/>
        <family val="2"/>
      </rPr>
      <t>계획</t>
    </r>
  </si>
  <si>
    <r>
      <rPr>
        <sz val="10"/>
        <rFont val="맑은 고딕"/>
        <family val="2"/>
        <charset val="129"/>
      </rPr>
      <t xml:space="preserve">7. </t>
    </r>
    <r>
      <rPr>
        <sz val="10"/>
        <rFont val="Noto Sans CJK SC"/>
        <family val="2"/>
      </rPr>
      <t>지원</t>
    </r>
  </si>
  <si>
    <r>
      <rPr>
        <sz val="10"/>
        <rFont val="맑은 고딕"/>
        <family val="2"/>
        <charset val="129"/>
      </rPr>
      <t xml:space="preserve">8. </t>
    </r>
    <r>
      <rPr>
        <sz val="10"/>
        <rFont val="Noto Sans CJK SC"/>
        <family val="2"/>
      </rPr>
      <t>운용</t>
    </r>
  </si>
  <si>
    <r>
      <rPr>
        <sz val="10"/>
        <rFont val="맑은 고딕"/>
        <family val="2"/>
        <charset val="129"/>
      </rPr>
      <t xml:space="preserve">9. </t>
    </r>
    <r>
      <rPr>
        <sz val="10"/>
        <rFont val="Noto Sans CJK SC"/>
        <family val="2"/>
      </rPr>
      <t>성과평가</t>
    </r>
  </si>
  <si>
    <r>
      <rPr>
        <sz val="10"/>
        <rFont val="맑은 고딕"/>
        <family val="2"/>
        <charset val="129"/>
      </rPr>
      <t xml:space="preserve">10. </t>
    </r>
    <r>
      <rPr>
        <sz val="10"/>
        <rFont val="Noto Sans CJK SC"/>
        <family val="2"/>
      </rPr>
      <t>개선</t>
    </r>
  </si>
  <si>
    <t>합계</t>
  </si>
  <si>
    <t>조항번호</t>
  </si>
  <si>
    <t>점검항목</t>
  </si>
  <si>
    <t>세부 점검 내용</t>
  </si>
  <si>
    <t>확인 증적</t>
  </si>
  <si>
    <t>심사 방법</t>
  </si>
  <si>
    <t>판정</t>
  </si>
  <si>
    <r>
      <rPr>
        <b/>
        <sz val="11"/>
        <color rgb="FFFFFFFF"/>
        <rFont val="Noto Sans CJK SC"/>
        <family val="2"/>
      </rPr>
      <t>심사 소견</t>
    </r>
    <r>
      <rPr>
        <b/>
        <sz val="11"/>
        <color rgb="FFFFFFFF"/>
        <rFont val="맑은 고딕"/>
        <family val="2"/>
        <charset val="129"/>
      </rPr>
      <t>/</t>
    </r>
    <r>
      <rPr>
        <b/>
        <sz val="11"/>
        <color rgb="FFFFFFFF"/>
        <rFont val="Noto Sans CJK SC"/>
        <family val="2"/>
      </rPr>
      <t>메모</t>
    </r>
  </si>
  <si>
    <r>
      <rPr>
        <b/>
        <sz val="11"/>
        <color rgb="FFFFFFFF"/>
        <rFont val="맑은 고딕"/>
        <family val="2"/>
        <charset val="129"/>
      </rPr>
      <t xml:space="preserve">4. </t>
    </r>
    <r>
      <rPr>
        <b/>
        <sz val="11"/>
        <color rgb="FFFFFFFF"/>
        <rFont val="Noto Sans CJK SC"/>
        <family val="2"/>
      </rPr>
      <t>조직의 상황</t>
    </r>
  </si>
  <si>
    <t>4.1</t>
  </si>
  <si>
    <t>조직과 조직 상황의 이해</t>
  </si>
  <si>
    <r>
      <rPr>
        <sz val="10"/>
        <rFont val="Noto Sans CJK SC"/>
        <family val="2"/>
      </rPr>
      <t>건설 현장의 내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외부 이슈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기후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지형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관련법규 등</t>
    </r>
    <r>
      <rPr>
        <sz val="10"/>
        <rFont val="맑은 고딕"/>
        <family val="2"/>
        <charset val="129"/>
      </rPr>
      <t>)</t>
    </r>
    <r>
      <rPr>
        <sz val="10"/>
        <rFont val="Noto Sans CJK SC"/>
        <family val="2"/>
      </rPr>
      <t>를 파악하고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</si>
  <si>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내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외부 이슈 분석 문서</t>
    </r>
  </si>
  <si>
    <t>4.2</t>
  </si>
  <si>
    <t>근로자 및 이해관계자 요구사항</t>
  </si>
  <si>
    <r>
      <rPr>
        <sz val="10"/>
        <rFont val="Noto Sans CJK SC"/>
        <family val="2"/>
      </rPr>
      <t>근로자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발주자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감독관청 등 이해관계자의 안전보건 요구사항을 파악하고 있는가</t>
    </r>
    <r>
      <rPr>
        <sz val="10"/>
        <rFont val="맑은 고딕"/>
        <family val="2"/>
        <charset val="129"/>
      </rPr>
      <t>?</t>
    </r>
  </si>
  <si>
    <t>이해관계자 요구사항 목록</t>
  </si>
  <si>
    <t>4.3</t>
  </si>
  <si>
    <r>
      <rPr>
        <b/>
        <sz val="10"/>
        <rFont val="맑은 고딕"/>
        <family val="2"/>
        <charset val="129"/>
      </rPr>
      <t xml:space="preserve">OH&amp;S </t>
    </r>
    <r>
      <rPr>
        <b/>
        <sz val="10"/>
        <rFont val="Noto Sans CJK SC"/>
        <family val="2"/>
      </rPr>
      <t>경영시스템 적용 범위</t>
    </r>
  </si>
  <si>
    <r>
      <rPr>
        <sz val="10"/>
        <rFont val="Noto Sans CJK SC"/>
        <family val="2"/>
      </rPr>
      <t>안전보건경영시스템의 적용 범위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현장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공종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인원</t>
    </r>
    <r>
      <rPr>
        <sz val="10"/>
        <rFont val="맑은 고딕"/>
        <family val="2"/>
        <charset val="129"/>
      </rPr>
      <t>)</t>
    </r>
    <r>
      <rPr>
        <sz val="10"/>
        <rFont val="Noto Sans CJK SC"/>
        <family val="2"/>
      </rPr>
      <t>가 명확히 문서화되어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</si>
  <si>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적용 범위 문서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조직도</t>
    </r>
  </si>
  <si>
    <t>4.4</t>
  </si>
  <si>
    <r>
      <rPr>
        <b/>
        <sz val="10"/>
        <rFont val="맑은 고딕"/>
        <family val="2"/>
        <charset val="129"/>
      </rPr>
      <t xml:space="preserve">OH&amp;S </t>
    </r>
    <r>
      <rPr>
        <b/>
        <sz val="10"/>
        <rFont val="Noto Sans CJK SC"/>
        <family val="2"/>
      </rPr>
      <t>경영시스템</t>
    </r>
  </si>
  <si>
    <r>
      <rPr>
        <sz val="10"/>
        <rFont val="Noto Sans CJK SC"/>
        <family val="2"/>
      </rPr>
      <t xml:space="preserve">안전보건경영시스템이 </t>
    </r>
    <r>
      <rPr>
        <sz val="10"/>
        <rFont val="맑은 고딕"/>
        <family val="2"/>
        <charset val="129"/>
      </rPr>
      <t xml:space="preserve">ISO 45001 </t>
    </r>
    <r>
      <rPr>
        <sz val="10"/>
        <rFont val="Noto Sans CJK SC"/>
        <family val="2"/>
      </rPr>
      <t>요구사항에 따라 수립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실행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유지되고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</si>
  <si>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경영시스템 매뉴얼</t>
    </r>
    <r>
      <rPr>
        <sz val="10"/>
        <rFont val="맑은 고딕"/>
        <family val="2"/>
        <charset val="129"/>
      </rPr>
      <t>/</t>
    </r>
    <r>
      <rPr>
        <sz val="10"/>
        <rFont val="Noto Sans CJK SC"/>
        <family val="2"/>
      </rPr>
      <t>절차서</t>
    </r>
  </si>
  <si>
    <r>
      <rPr>
        <b/>
        <sz val="11"/>
        <color rgb="FFFFFFFF"/>
        <rFont val="맑은 고딕"/>
        <family val="2"/>
        <charset val="129"/>
      </rPr>
      <t xml:space="preserve">5. </t>
    </r>
    <r>
      <rPr>
        <b/>
        <sz val="11"/>
        <color rgb="FFFFFFFF"/>
        <rFont val="Noto Sans CJK SC"/>
        <family val="2"/>
      </rPr>
      <t>리더십과 근로자 참여</t>
    </r>
  </si>
  <si>
    <t>5.1</t>
  </si>
  <si>
    <t>리더십과 의지표명</t>
  </si>
  <si>
    <r>
      <rPr>
        <sz val="10"/>
        <rFont val="Noto Sans CJK SC"/>
        <family val="2"/>
      </rPr>
      <t>최고경영자가 안전보건경영시스템에 대한 책임과 의지를 표명하고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</si>
  <si>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경영자 안전보건 선언문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경영검토 기록</t>
    </r>
  </si>
  <si>
    <t>5.2</t>
  </si>
  <si>
    <r>
      <rPr>
        <b/>
        <sz val="10"/>
        <rFont val="맑은 고딕"/>
        <family val="2"/>
        <charset val="129"/>
      </rPr>
      <t xml:space="preserve">OH&amp;S </t>
    </r>
    <r>
      <rPr>
        <b/>
        <sz val="10"/>
        <rFont val="Noto Sans CJK SC"/>
        <family val="2"/>
      </rPr>
      <t>방침</t>
    </r>
  </si>
  <si>
    <r>
      <rPr>
        <sz val="10"/>
        <rFont val="Noto Sans CJK SC"/>
        <family val="2"/>
      </rPr>
      <t>안전보건 방침이 수립되고 현장에 게시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전파되어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</si>
  <si>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안전보건 방침 문서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현장 게시 확인</t>
    </r>
  </si>
  <si>
    <t>5.3</t>
  </si>
  <si>
    <r>
      <rPr>
        <b/>
        <sz val="10"/>
        <rFont val="Noto Sans CJK SC"/>
        <family val="2"/>
      </rPr>
      <t>역할</t>
    </r>
    <r>
      <rPr>
        <b/>
        <sz val="10"/>
        <rFont val="맑은 고딕"/>
        <family val="2"/>
        <charset val="129"/>
      </rPr>
      <t xml:space="preserve">, </t>
    </r>
    <r>
      <rPr>
        <b/>
        <sz val="10"/>
        <rFont val="Noto Sans CJK SC"/>
        <family val="2"/>
      </rPr>
      <t>책임 및 권한</t>
    </r>
  </si>
  <si>
    <r>
      <rPr>
        <sz val="10"/>
        <rFont val="Noto Sans CJK SC"/>
        <family val="2"/>
      </rPr>
      <t>안전보건 관련 역할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책임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권한이 명확히 부여되어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</si>
  <si>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직무분장표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안전보건관리 조직도</t>
    </r>
  </si>
  <si>
    <t>5.4</t>
  </si>
  <si>
    <t>근로자 협의 및 참여</t>
  </si>
  <si>
    <r>
      <rPr>
        <sz val="10"/>
        <rFont val="Noto Sans CJK SC"/>
        <family val="2"/>
      </rPr>
      <t>근로자가 위험성평가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안전회의 등에 참여할 수 있는 체계가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</si>
  <si>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안전회의 참석록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근로자 의견 수렴 기록</t>
    </r>
  </si>
  <si>
    <r>
      <rPr>
        <b/>
        <sz val="11"/>
        <color rgb="FFFFFFFF"/>
        <rFont val="맑은 고딕"/>
        <family val="2"/>
        <charset val="129"/>
      </rPr>
      <t xml:space="preserve">6. </t>
    </r>
    <r>
      <rPr>
        <b/>
        <sz val="11"/>
        <color rgb="FFFFFFFF"/>
        <rFont val="Noto Sans CJK SC"/>
        <family val="2"/>
      </rPr>
      <t>계획</t>
    </r>
  </si>
  <si>
    <t>6.1.1</t>
  </si>
  <si>
    <t>위험요인 파악</t>
  </si>
  <si>
    <r>
      <rPr>
        <sz val="10"/>
        <rFont val="Noto Sans CJK SC"/>
        <family val="2"/>
      </rPr>
      <t>건설 현장의 공종별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작업별 위험요인을 체계적으로 파악하고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</si>
  <si>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위험요인 목록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공정안전분석</t>
    </r>
    <r>
      <rPr>
        <sz val="10"/>
        <rFont val="맑은 고딕"/>
        <family val="2"/>
        <charset val="129"/>
      </rPr>
      <t>(JSA)</t>
    </r>
  </si>
  <si>
    <t>6.1.2</t>
  </si>
  <si>
    <t>위험성평가</t>
  </si>
  <si>
    <r>
      <rPr>
        <sz val="10"/>
        <rFont val="Noto Sans CJK SC"/>
        <family val="2"/>
      </rPr>
      <t>위험성평가가 정기적으로 실시되고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허용 불가 위험에 대한 대책이 수립되어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</si>
  <si>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위험성평가표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위험 등급 기준</t>
    </r>
  </si>
  <si>
    <t>6.1.3</t>
  </si>
  <si>
    <t>법적 요구사항 파악</t>
  </si>
  <si>
    <r>
      <rPr>
        <sz val="10"/>
        <rFont val="Noto Sans CJK SC"/>
        <family val="2"/>
      </rPr>
      <t>산업안전보건법 등 건설 관련 법적 요구사항을 파악하고 준수 여부를 평가하고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</si>
  <si>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법규 등록부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준수평가 기록</t>
    </r>
  </si>
  <si>
    <t>6.1.4</t>
  </si>
  <si>
    <t>조치 계획</t>
  </si>
  <si>
    <r>
      <rPr>
        <sz val="10"/>
        <rFont val="Noto Sans CJK SC"/>
        <family val="2"/>
      </rPr>
      <t>위험성평가 결과에 따른 조치 계획이 수립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이행되고 있는가</t>
    </r>
    <r>
      <rPr>
        <sz val="10"/>
        <rFont val="맑은 고딕"/>
        <family val="2"/>
        <charset val="129"/>
      </rPr>
      <t>?</t>
    </r>
  </si>
  <si>
    <t>위험 저감 조치 계획서</t>
  </si>
  <si>
    <t>6.2</t>
  </si>
  <si>
    <r>
      <rPr>
        <b/>
        <sz val="10"/>
        <rFont val="맑은 고딕"/>
        <family val="2"/>
        <charset val="129"/>
      </rPr>
      <t xml:space="preserve">OH&amp;S </t>
    </r>
    <r>
      <rPr>
        <b/>
        <sz val="10"/>
        <rFont val="Noto Sans CJK SC"/>
        <family val="2"/>
      </rPr>
      <t>목표 및 달성 계획</t>
    </r>
  </si>
  <si>
    <r>
      <rPr>
        <sz val="10"/>
        <rFont val="Noto Sans CJK SC"/>
        <family val="2"/>
      </rPr>
      <t>측정 가능한 안전보건 목표가 설정되고 달성 계획이 수립되어 있는가</t>
    </r>
    <r>
      <rPr>
        <sz val="10"/>
        <rFont val="맑은 고딕"/>
        <family val="2"/>
        <charset val="129"/>
      </rPr>
      <t>?</t>
    </r>
  </si>
  <si>
    <t>안전보건 목표 관리대장</t>
  </si>
  <si>
    <r>
      <rPr>
        <b/>
        <sz val="11"/>
        <color rgb="FFFFFFFF"/>
        <rFont val="맑은 고딕"/>
        <family val="2"/>
        <charset val="129"/>
      </rPr>
      <t xml:space="preserve">7. </t>
    </r>
    <r>
      <rPr>
        <b/>
        <sz val="11"/>
        <color rgb="FFFFFFFF"/>
        <rFont val="Noto Sans CJK SC"/>
        <family val="2"/>
      </rPr>
      <t>지원</t>
    </r>
  </si>
  <si>
    <t>7.1</t>
  </si>
  <si>
    <t>자원</t>
  </si>
  <si>
    <r>
      <rPr>
        <sz val="10"/>
        <rFont val="Noto Sans CJK SC"/>
        <family val="2"/>
      </rPr>
      <t>안전보건 활동에 필요한 인력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예산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장비 등 자원이 적절히 배분되어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</si>
  <si>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안전관리비 집행 내역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인력 배치표</t>
    </r>
  </si>
  <si>
    <t>7.2</t>
  </si>
  <si>
    <t>역량 관리</t>
  </si>
  <si>
    <r>
      <rPr>
        <sz val="10"/>
        <rFont val="Noto Sans CJK SC"/>
        <family val="2"/>
      </rPr>
      <t>안전보건 업무 수행자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관리감독자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안전관리자 등</t>
    </r>
    <r>
      <rPr>
        <sz val="10"/>
        <rFont val="맑은 고딕"/>
        <family val="2"/>
        <charset val="129"/>
      </rPr>
      <t>)</t>
    </r>
    <r>
      <rPr>
        <sz val="10"/>
        <rFont val="Noto Sans CJK SC"/>
        <family val="2"/>
      </rPr>
      <t>의 자격과 역량이 확보되어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</si>
  <si>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자격증 사본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경력 증명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역량평가 기록</t>
    </r>
  </si>
  <si>
    <t>7.3</t>
  </si>
  <si>
    <t>인식</t>
  </si>
  <si>
    <r>
      <rPr>
        <sz val="10"/>
        <rFont val="Noto Sans CJK SC"/>
        <family val="2"/>
      </rPr>
      <t>근로자가 안전보건 방침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자신의 역할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부적합 시 결과를 인식하고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</si>
  <si>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교육 이수 기록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근로자 면담</t>
    </r>
  </si>
  <si>
    <t>7.4</t>
  </si>
  <si>
    <t>의사소통</t>
  </si>
  <si>
    <r>
      <rPr>
        <sz val="10"/>
        <rFont val="Noto Sans CJK SC"/>
        <family val="2"/>
      </rPr>
      <t>내부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현장</t>
    </r>
    <r>
      <rPr>
        <sz val="10"/>
        <rFont val="맑은 고딕"/>
        <family val="2"/>
        <charset val="129"/>
      </rPr>
      <t>-</t>
    </r>
    <r>
      <rPr>
        <sz val="10"/>
        <rFont val="Noto Sans CJK SC"/>
        <family val="2"/>
      </rPr>
      <t>본사</t>
    </r>
    <r>
      <rPr>
        <sz val="10"/>
        <rFont val="맑은 고딕"/>
        <family val="2"/>
        <charset val="129"/>
      </rPr>
      <t xml:space="preserve">) </t>
    </r>
    <r>
      <rPr>
        <sz val="10"/>
        <rFont val="Noto Sans CJK SC"/>
        <family val="2"/>
      </rPr>
      <t>및 외부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감독관청</t>
    </r>
    <r>
      <rPr>
        <sz val="10"/>
        <rFont val="맑은 고딕"/>
        <family val="2"/>
        <charset val="129"/>
      </rPr>
      <t>-</t>
    </r>
    <r>
      <rPr>
        <sz val="10"/>
        <rFont val="Noto Sans CJK SC"/>
        <family val="2"/>
      </rPr>
      <t>협력업체</t>
    </r>
    <r>
      <rPr>
        <sz val="10"/>
        <rFont val="맑은 고딕"/>
        <family val="2"/>
        <charset val="129"/>
      </rPr>
      <t xml:space="preserve">) </t>
    </r>
    <r>
      <rPr>
        <sz val="10"/>
        <rFont val="Noto Sans CJK SC"/>
        <family val="2"/>
      </rPr>
      <t>안전보건 의사소통 체계가 운영되고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</si>
  <si>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안전회의록</t>
    </r>
    <r>
      <rPr>
        <sz val="10"/>
        <rFont val="맑은 고딕"/>
        <family val="2"/>
        <charset val="129"/>
      </rPr>
      <t xml:space="preserve">, TBM </t>
    </r>
    <r>
      <rPr>
        <sz val="10"/>
        <rFont val="Noto Sans CJK SC"/>
        <family val="2"/>
      </rPr>
      <t>기록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공문 수발신 대장</t>
    </r>
  </si>
  <si>
    <t>7.5</t>
  </si>
  <si>
    <t>문서화된 정보</t>
  </si>
  <si>
    <r>
      <rPr>
        <sz val="10"/>
        <rFont val="Noto Sans CJK SC"/>
        <family val="2"/>
      </rPr>
      <t>안전보건 관련 문서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기록이 적절히 작성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관리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보존되고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</si>
  <si>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문서 관리 대장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기록 보존 목록</t>
    </r>
  </si>
  <si>
    <r>
      <rPr>
        <b/>
        <sz val="11"/>
        <color rgb="FFFFFFFF"/>
        <rFont val="맑은 고딕"/>
        <family val="2"/>
        <charset val="129"/>
      </rPr>
      <t xml:space="preserve">8. </t>
    </r>
    <r>
      <rPr>
        <b/>
        <sz val="11"/>
        <color rgb="FFFFFFFF"/>
        <rFont val="Noto Sans CJK SC"/>
        <family val="2"/>
      </rPr>
      <t>운용</t>
    </r>
  </si>
  <si>
    <t>8.1.1</t>
  </si>
  <si>
    <t>위험요인 제거 및 위험 저감</t>
  </si>
  <si>
    <r>
      <rPr>
        <sz val="10"/>
        <rFont val="Noto Sans CJK SC"/>
        <family val="2"/>
      </rPr>
      <t>위험요인 제거 → 대체 → 공학적 대책 → 관리적 대책 → 보호구 순서로 통제하고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</si>
  <si>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위험 저감 조치 기록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현장 확인</t>
    </r>
  </si>
  <si>
    <t>8.1.2</t>
  </si>
  <si>
    <t>변경 관리</t>
  </si>
  <si>
    <r>
      <rPr>
        <sz val="10"/>
        <rFont val="Noto Sans CJK SC"/>
        <family val="2"/>
      </rPr>
      <t>공법 변경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자재 변경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인력 변경 등 변경 시 위험성 재평가를 실시하고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</si>
  <si>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변경 관리 대장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재평가 기록</t>
    </r>
  </si>
  <si>
    <t>8.1.3</t>
  </si>
  <si>
    <r>
      <rPr>
        <b/>
        <sz val="10"/>
        <rFont val="Noto Sans CJK SC"/>
        <family val="2"/>
      </rPr>
      <t>외주</t>
    </r>
    <r>
      <rPr>
        <b/>
        <sz val="10"/>
        <rFont val="맑은 고딕"/>
        <family val="2"/>
        <charset val="129"/>
      </rPr>
      <t>(</t>
    </r>
    <r>
      <rPr>
        <b/>
        <sz val="10"/>
        <rFont val="Noto Sans CJK SC"/>
        <family val="2"/>
      </rPr>
      <t>도급</t>
    </r>
    <r>
      <rPr>
        <b/>
        <sz val="10"/>
        <rFont val="맑은 고딕"/>
        <family val="2"/>
        <charset val="129"/>
      </rPr>
      <t xml:space="preserve">) </t>
    </r>
    <r>
      <rPr>
        <b/>
        <sz val="10"/>
        <rFont val="Noto Sans CJK SC"/>
        <family val="2"/>
      </rPr>
      <t>관리</t>
    </r>
  </si>
  <si>
    <r>
      <rPr>
        <sz val="10"/>
        <rFont val="Noto Sans CJK SC"/>
        <family val="2"/>
      </rPr>
      <t>협력업체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하도급</t>
    </r>
    <r>
      <rPr>
        <sz val="10"/>
        <rFont val="맑은 고딕"/>
        <family val="2"/>
        <charset val="129"/>
      </rPr>
      <t>)</t>
    </r>
    <r>
      <rPr>
        <sz val="10"/>
        <rFont val="Noto Sans CJK SC"/>
        <family val="2"/>
      </rPr>
      <t>의 안전보건 역량을 평가하고 관리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감독하고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</si>
  <si>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협력업체 안전보건 평가표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합동점검 기록</t>
    </r>
  </si>
  <si>
    <t>8.1.4</t>
  </si>
  <si>
    <t>조달 관리</t>
  </si>
  <si>
    <r>
      <rPr>
        <sz val="10"/>
        <rFont val="Noto Sans CJK SC"/>
        <family val="2"/>
      </rPr>
      <t>안전보건에 영향을 미치는 자재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장비의 조달 시 안전 요건을 확인하고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</si>
  <si>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자재 안전성 검토서</t>
    </r>
    <r>
      <rPr>
        <sz val="10"/>
        <rFont val="맑은 고딕"/>
        <family val="2"/>
        <charset val="129"/>
      </rPr>
      <t>, MSDS</t>
    </r>
  </si>
  <si>
    <t>8.1.5</t>
  </si>
  <si>
    <t>추락 방지 관리</t>
  </si>
  <si>
    <r>
      <rPr>
        <sz val="10"/>
        <rFont val="Noto Sans CJK SC"/>
        <family val="2"/>
      </rPr>
      <t>추락 위험 장소에 안전난간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개구부 덮개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안전네트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안전대 부착설비가 설치되어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</si>
  <si>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현장 점검 사진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안전시설물 점검표</t>
    </r>
  </si>
  <si>
    <t>8.1.6</t>
  </si>
  <si>
    <r>
      <rPr>
        <b/>
        <sz val="10"/>
        <rFont val="Noto Sans CJK SC"/>
        <family val="2"/>
      </rPr>
      <t>장비</t>
    </r>
    <r>
      <rPr>
        <b/>
        <sz val="10"/>
        <rFont val="맑은 고딕"/>
        <family val="2"/>
        <charset val="129"/>
      </rPr>
      <t>·</t>
    </r>
    <r>
      <rPr>
        <b/>
        <sz val="10"/>
        <rFont val="Noto Sans CJK SC"/>
        <family val="2"/>
      </rPr>
      <t>중장비 안전</t>
    </r>
  </si>
  <si>
    <r>
      <rPr>
        <sz val="10"/>
        <rFont val="Noto Sans CJK SC"/>
        <family val="2"/>
      </rPr>
      <t>타워크레인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굴삭기 등 건설장비의 정기점검과 작업 전 점검이 실시되고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</si>
  <si>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장비 점검일지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안전인증서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운전자 자격</t>
    </r>
  </si>
  <si>
    <t>8.1.7</t>
  </si>
  <si>
    <t>작업허가 관리</t>
  </si>
  <si>
    <r>
      <rPr>
        <sz val="10"/>
        <rFont val="Noto Sans CJK SC"/>
        <family val="2"/>
      </rPr>
      <t>밀폐공간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화기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굴착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중량물 등 특수작업에 대한 작업허가제가 운영되고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</si>
  <si>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작업허가서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안전작업절차서</t>
    </r>
  </si>
  <si>
    <t>8.1.8</t>
  </si>
  <si>
    <t>보호구 관리</t>
  </si>
  <si>
    <r>
      <rPr>
        <sz val="10"/>
        <rFont val="Noto Sans CJK SC"/>
        <family val="2"/>
      </rPr>
      <t>작업별 적절한 개인보호구가 지급되고 착용이 확인되고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</si>
  <si>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보호구 지급대장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착용 점검 기록</t>
    </r>
  </si>
  <si>
    <t>8.2</t>
  </si>
  <si>
    <t>비상시 대비 및 대응</t>
  </si>
  <si>
    <r>
      <rPr>
        <sz val="10"/>
        <rFont val="Noto Sans CJK SC"/>
        <family val="2"/>
      </rPr>
      <t>비상사태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화재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붕괴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폭발 등</t>
    </r>
    <r>
      <rPr>
        <sz val="10"/>
        <rFont val="맑은 고딕"/>
        <family val="2"/>
        <charset val="129"/>
      </rPr>
      <t xml:space="preserve">) </t>
    </r>
    <r>
      <rPr>
        <sz val="10"/>
        <rFont val="Noto Sans CJK SC"/>
        <family val="2"/>
      </rPr>
      <t>대응 계획이 수립되고 훈련이 실시되었는가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</si>
  <si>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비상대응 계획서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훈련 기록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훈련 사진</t>
    </r>
  </si>
  <si>
    <r>
      <rPr>
        <b/>
        <sz val="11"/>
        <color rgb="FFFFFFFF"/>
        <rFont val="맑은 고딕"/>
        <family val="2"/>
        <charset val="129"/>
      </rPr>
      <t xml:space="preserve">9. </t>
    </r>
    <r>
      <rPr>
        <b/>
        <sz val="11"/>
        <color rgb="FFFFFFFF"/>
        <rFont val="Noto Sans CJK SC"/>
        <family val="2"/>
      </rPr>
      <t>성과평가</t>
    </r>
  </si>
  <si>
    <t>9.1.1</t>
  </si>
  <si>
    <t>모니터링 및 측정</t>
  </si>
  <si>
    <r>
      <rPr>
        <sz val="10"/>
        <rFont val="Noto Sans CJK SC"/>
        <family val="2"/>
      </rPr>
      <t>안전보건 성과지표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재해율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아차사고 건수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교육 이수율 등</t>
    </r>
    <r>
      <rPr>
        <sz val="10"/>
        <rFont val="맑은 고딕"/>
        <family val="2"/>
        <charset val="129"/>
      </rPr>
      <t>)</t>
    </r>
    <r>
      <rPr>
        <sz val="10"/>
        <rFont val="Noto Sans CJK SC"/>
        <family val="2"/>
      </rPr>
      <t>를 정기적으로 측정하고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</si>
  <si>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 xml:space="preserve">안전보건 </t>
    </r>
    <r>
      <rPr>
        <sz val="10"/>
        <rFont val="맑은 고딕"/>
        <family val="2"/>
        <charset val="129"/>
      </rPr>
      <t xml:space="preserve">KPI </t>
    </r>
    <r>
      <rPr>
        <sz val="10"/>
        <rFont val="Noto Sans CJK SC"/>
        <family val="2"/>
      </rPr>
      <t>기록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측정 장비 교정 기록</t>
    </r>
  </si>
  <si>
    <t>9.1.2</t>
  </si>
  <si>
    <t>법적 요구사항 준수평가</t>
  </si>
  <si>
    <r>
      <rPr>
        <sz val="10"/>
        <rFont val="Noto Sans CJK SC"/>
        <family val="2"/>
      </rPr>
      <t>법적 요구사항의 준수 여부를 정기적으로 평가하고 결과를 기록하고 있는가</t>
    </r>
    <r>
      <rPr>
        <sz val="10"/>
        <rFont val="맑은 고딕"/>
        <family val="2"/>
        <charset val="129"/>
      </rPr>
      <t>?</t>
    </r>
  </si>
  <si>
    <t>법규 준수평가 보고서</t>
  </si>
  <si>
    <t>9.2</t>
  </si>
  <si>
    <t>내부심사</t>
  </si>
  <si>
    <r>
      <rPr>
        <sz val="10"/>
        <rFont val="Noto Sans CJK SC"/>
        <family val="2"/>
      </rPr>
      <t>내부심사가 계획에 따라 실시되고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심사원의 독립성과 역량이 확보되어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</si>
  <si>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내부심사 계획서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심사 보고서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심사원 자격</t>
    </r>
  </si>
  <si>
    <t>9.3</t>
  </si>
  <si>
    <t>경영검토</t>
  </si>
  <si>
    <r>
      <rPr>
        <sz val="10"/>
        <rFont val="Noto Sans CJK SC"/>
        <family val="2"/>
      </rPr>
      <t>최고경영자가 안전보건경영시스템 성과를 정기적으로 검토하고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</si>
  <si>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경영검토 회의록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개선 지시 사항</t>
    </r>
  </si>
  <si>
    <r>
      <rPr>
        <b/>
        <sz val="11"/>
        <color rgb="FFFFFFFF"/>
        <rFont val="맑은 고딕"/>
        <family val="2"/>
        <charset val="129"/>
      </rPr>
      <t xml:space="preserve">10. </t>
    </r>
    <r>
      <rPr>
        <b/>
        <sz val="11"/>
        <color rgb="FFFFFFFF"/>
        <rFont val="Noto Sans CJK SC"/>
        <family val="2"/>
      </rPr>
      <t>개선</t>
    </r>
  </si>
  <si>
    <t>10.1</t>
  </si>
  <si>
    <r>
      <rPr>
        <b/>
        <sz val="10"/>
        <rFont val="Noto Sans CJK SC"/>
        <family val="2"/>
      </rPr>
      <t>사고</t>
    </r>
    <r>
      <rPr>
        <b/>
        <sz val="10"/>
        <rFont val="맑은 고딕"/>
        <family val="2"/>
        <charset val="129"/>
      </rPr>
      <t>·</t>
    </r>
    <r>
      <rPr>
        <b/>
        <sz val="10"/>
        <rFont val="Noto Sans CJK SC"/>
        <family val="2"/>
      </rPr>
      <t>준사고 조사</t>
    </r>
  </si>
  <si>
    <r>
      <rPr>
        <sz val="10"/>
        <rFont val="Noto Sans CJK SC"/>
        <family val="2"/>
      </rPr>
      <t>사고 및 아차사고 발생 시 근본원인을 분석하고 재발 방지 대책을 수립하고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</si>
  <si>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사고조사 보고서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원인분석</t>
    </r>
    <r>
      <rPr>
        <sz val="10"/>
        <rFont val="맑은 고딕"/>
        <family val="2"/>
        <charset val="129"/>
      </rPr>
      <t xml:space="preserve">(RCA) </t>
    </r>
    <r>
      <rPr>
        <sz val="10"/>
        <rFont val="Noto Sans CJK SC"/>
        <family val="2"/>
      </rPr>
      <t>기록</t>
    </r>
  </si>
  <si>
    <t>10.2</t>
  </si>
  <si>
    <t>부적합 및 시정조치</t>
  </si>
  <si>
    <r>
      <rPr>
        <sz val="10"/>
        <rFont val="Noto Sans CJK SC"/>
        <family val="2"/>
      </rPr>
      <t>내부심사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점검 등에서 발견된 부적합에 대한 시정조치가 이행</t>
    </r>
    <r>
      <rPr>
        <sz val="10"/>
        <rFont val="맑은 고딕"/>
        <family val="2"/>
        <charset val="129"/>
      </rPr>
      <t>·</t>
    </r>
    <r>
      <rPr>
        <sz val="10"/>
        <rFont val="Noto Sans CJK SC"/>
        <family val="2"/>
      </rPr>
      <t>검증되고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</si>
  <si>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시정조치 요청서</t>
    </r>
    <r>
      <rPr>
        <sz val="10"/>
        <rFont val="맑은 고딕"/>
        <family val="2"/>
        <charset val="129"/>
      </rPr>
      <t xml:space="preserve">(CAR), </t>
    </r>
    <r>
      <rPr>
        <sz val="10"/>
        <rFont val="Noto Sans CJK SC"/>
        <family val="2"/>
      </rPr>
      <t>효과 확인 기록</t>
    </r>
  </si>
  <si>
    <t>10.3</t>
  </si>
  <si>
    <t>지속적 개선</t>
  </si>
  <si>
    <r>
      <rPr>
        <sz val="10"/>
        <rFont val="Noto Sans CJK SC"/>
        <family val="2"/>
      </rPr>
      <t>안전보건경영시스템의 지속적 개선을 위한 활동이 체계적으로 수행되고 있는가</t>
    </r>
    <r>
      <rPr>
        <sz val="10"/>
        <rFont val="맑은 고딕"/>
        <family val="2"/>
        <charset val="129"/>
      </rPr>
      <t>?</t>
    </r>
  </si>
  <si>
    <r>
      <rPr>
        <sz val="10"/>
        <rFont val="Noto Sans CJK SC"/>
        <family val="2"/>
      </rPr>
      <t>개선 과제 목록</t>
    </r>
    <r>
      <rPr>
        <sz val="10"/>
        <rFont val="맑은 고딕"/>
        <family val="2"/>
        <charset val="129"/>
      </rPr>
      <t xml:space="preserve">, </t>
    </r>
    <r>
      <rPr>
        <sz val="10"/>
        <rFont val="Noto Sans CJK SC"/>
        <family val="2"/>
      </rPr>
      <t>우수사례 공유 기록</t>
    </r>
  </si>
  <si>
    <t>No.</t>
  </si>
  <si>
    <t>발견일</t>
  </si>
  <si>
    <t>부적합 유형</t>
  </si>
  <si>
    <t>부적합 내용</t>
  </si>
  <si>
    <t>원인 분석</t>
  </si>
  <si>
    <t>시정조치 내용</t>
  </si>
  <si>
    <t>담당자</t>
  </si>
  <si>
    <t>목표 완료일</t>
  </si>
  <si>
    <t>실제 완료일</t>
  </si>
  <si>
    <t>효과 확인</t>
  </si>
  <si>
    <t>상태</t>
  </si>
  <si>
    <r>
      <rPr>
        <b/>
        <sz val="14"/>
        <color rgb="FF1F4E79"/>
        <rFont val="맑은 고딕"/>
        <family val="2"/>
        <charset val="129"/>
      </rPr>
      <t xml:space="preserve">ISO 45001 </t>
    </r>
    <r>
      <rPr>
        <b/>
        <sz val="14"/>
        <color rgb="FF1F4E79"/>
        <rFont val="Noto Sans CJK SC"/>
        <family val="2"/>
      </rPr>
      <t>내부심사 결과 대시보드</t>
    </r>
  </si>
  <si>
    <t>전체 적합률</t>
  </si>
  <si>
    <t>부적합 건수</t>
  </si>
  <si>
    <t>관찰사항 건수</t>
  </si>
  <si>
    <t>시정조치 완료율</t>
  </si>
  <si>
    <t>조항별 심사 결과</t>
  </si>
  <si>
    <t>조항</t>
  </si>
  <si>
    <t>적합</t>
  </si>
  <si>
    <t>관찰</t>
  </si>
  <si>
    <t>부적합</t>
  </si>
  <si>
    <t>시정조치 현황</t>
  </si>
  <si>
    <t>건수</t>
  </si>
  <si>
    <t>시정조치중</t>
  </si>
  <si>
    <r>
      <rPr>
        <sz val="10"/>
        <rFont val="Noto Sans CJK SC"/>
        <family val="2"/>
      </rPr>
      <t>완료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효과확인전</t>
    </r>
    <r>
      <rPr>
        <sz val="10"/>
        <rFont val="맑은 고딕"/>
        <family val="2"/>
        <charset val="129"/>
      </rPr>
      <t>)</t>
    </r>
  </si>
  <si>
    <t>종결</t>
  </si>
  <si>
    <t>기한초과</t>
  </si>
  <si>
    <r>
      <rPr>
        <b/>
        <sz val="11"/>
        <color rgb="FFFFFFFF"/>
        <rFont val="Noto Sans CJK SC"/>
        <family val="2"/>
      </rPr>
      <t>필요 증적</t>
    </r>
    <r>
      <rPr>
        <b/>
        <sz val="11"/>
        <color rgb="FFFFFFFF"/>
        <rFont val="맑은 고딕"/>
        <family val="2"/>
        <charset val="129"/>
      </rPr>
      <t>(</t>
    </r>
    <r>
      <rPr>
        <b/>
        <sz val="11"/>
        <color rgb="FFFFFFFF"/>
        <rFont val="Noto Sans CJK SC"/>
        <family val="2"/>
      </rPr>
      <t>문서</t>
    </r>
    <r>
      <rPr>
        <b/>
        <sz val="11"/>
        <color rgb="FFFFFFFF"/>
        <rFont val="맑은 고딕"/>
        <family val="2"/>
        <charset val="129"/>
      </rPr>
      <t>/</t>
    </r>
    <r>
      <rPr>
        <b/>
        <sz val="11"/>
        <color rgb="FFFFFFFF"/>
        <rFont val="Noto Sans CJK SC"/>
        <family val="2"/>
      </rPr>
      <t>기록</t>
    </r>
    <r>
      <rPr>
        <b/>
        <sz val="11"/>
        <color rgb="FFFFFFFF"/>
        <rFont val="맑은 고딕"/>
        <family val="2"/>
        <charset val="129"/>
      </rPr>
      <t>)</t>
    </r>
  </si>
  <si>
    <t>사전검토 완료</t>
  </si>
  <si>
    <t>현장확인 완료</t>
  </si>
  <si>
    <t>비고</t>
  </si>
  <si>
    <t>4</t>
  </si>
  <si>
    <r>
      <rPr>
        <sz val="10"/>
        <rFont val="Noto Sans CJK SC"/>
        <family val="2"/>
      </rPr>
      <t xml:space="preserve">적용 범위 문서 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조직도 포함</t>
    </r>
    <r>
      <rPr>
        <sz val="10"/>
        <rFont val="맑은 고딕"/>
        <family val="2"/>
        <charset val="129"/>
      </rPr>
      <t>)</t>
    </r>
  </si>
  <si>
    <r>
      <rPr>
        <sz val="10"/>
        <rFont val="Noto Sans CJK SC"/>
        <family val="2"/>
      </rPr>
      <t>안전보건경영 매뉴얼</t>
    </r>
    <r>
      <rPr>
        <sz val="10"/>
        <rFont val="맑은 고딕"/>
        <family val="2"/>
        <charset val="129"/>
      </rPr>
      <t>/</t>
    </r>
    <r>
      <rPr>
        <sz val="10"/>
        <rFont val="Noto Sans CJK SC"/>
        <family val="2"/>
      </rPr>
      <t>절차서</t>
    </r>
  </si>
  <si>
    <t>5</t>
  </si>
  <si>
    <r>
      <rPr>
        <sz val="10"/>
        <rFont val="Noto Sans CJK SC"/>
        <family val="2"/>
      </rPr>
      <t xml:space="preserve">안전보건 방침 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현장 게시 확인</t>
    </r>
    <r>
      <rPr>
        <sz val="10"/>
        <rFont val="맑은 고딕"/>
        <family val="2"/>
        <charset val="129"/>
      </rPr>
      <t>)</t>
    </r>
  </si>
  <si>
    <r>
      <rPr>
        <sz val="10"/>
        <rFont val="Noto Sans CJK SC"/>
        <family val="2"/>
      </rPr>
      <t>직무분장표</t>
    </r>
    <r>
      <rPr>
        <sz val="10"/>
        <rFont val="맑은 고딕"/>
        <family val="2"/>
        <charset val="129"/>
      </rPr>
      <t>/</t>
    </r>
    <r>
      <rPr>
        <sz val="10"/>
        <rFont val="Noto Sans CJK SC"/>
        <family val="2"/>
      </rPr>
      <t>안전보건 조직도</t>
    </r>
  </si>
  <si>
    <r>
      <rPr>
        <sz val="10"/>
        <rFont val="Noto Sans CJK SC"/>
        <family val="2"/>
      </rPr>
      <t xml:space="preserve">안전회의 참석록 </t>
    </r>
    <r>
      <rPr>
        <sz val="10"/>
        <rFont val="맑은 고딕"/>
        <family val="2"/>
        <charset val="129"/>
      </rPr>
      <t xml:space="preserve">/ TBM </t>
    </r>
    <r>
      <rPr>
        <sz val="10"/>
        <rFont val="Noto Sans CJK SC"/>
        <family val="2"/>
      </rPr>
      <t>기록</t>
    </r>
  </si>
  <si>
    <t>6</t>
  </si>
  <si>
    <r>
      <rPr>
        <sz val="10"/>
        <rFont val="Noto Sans CJK SC"/>
        <family val="2"/>
      </rPr>
      <t xml:space="preserve">위험성평가표 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공종별</t>
    </r>
    <r>
      <rPr>
        <sz val="10"/>
        <rFont val="맑은 고딕"/>
        <family val="2"/>
        <charset val="129"/>
      </rPr>
      <t>)</t>
    </r>
  </si>
  <si>
    <r>
      <rPr>
        <sz val="10"/>
        <rFont val="Noto Sans CJK SC"/>
        <family val="2"/>
      </rPr>
      <t xml:space="preserve">법규 등록부 </t>
    </r>
    <r>
      <rPr>
        <sz val="10"/>
        <rFont val="맑은 고딕"/>
        <family val="2"/>
        <charset val="129"/>
      </rPr>
      <t xml:space="preserve">/ </t>
    </r>
    <r>
      <rPr>
        <sz val="10"/>
        <rFont val="Noto Sans CJK SC"/>
        <family val="2"/>
      </rPr>
      <t>준수평가 기록</t>
    </r>
  </si>
  <si>
    <t>7</t>
  </si>
  <si>
    <t>안전관리비 집행 내역</t>
  </si>
  <si>
    <r>
      <rPr>
        <sz val="10"/>
        <rFont val="Noto Sans CJK SC"/>
        <family val="2"/>
      </rPr>
      <t xml:space="preserve">자격증 사본 </t>
    </r>
    <r>
      <rPr>
        <sz val="10"/>
        <rFont val="맑은 고딕"/>
        <family val="2"/>
        <charset val="129"/>
      </rPr>
      <t xml:space="preserve">/ </t>
    </r>
    <r>
      <rPr>
        <sz val="10"/>
        <rFont val="Noto Sans CJK SC"/>
        <family val="2"/>
      </rPr>
      <t>역량평가 기록</t>
    </r>
  </si>
  <si>
    <t>안전보건교육 이수 대장</t>
  </si>
  <si>
    <t>문서 관리 대장</t>
  </si>
  <si>
    <t>8</t>
  </si>
  <si>
    <r>
      <rPr>
        <sz val="10"/>
        <rFont val="Noto Sans CJK SC"/>
        <family val="2"/>
      </rPr>
      <t xml:space="preserve">작업허가서 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밀폐</t>
    </r>
    <r>
      <rPr>
        <sz val="10"/>
        <rFont val="맑은 고딕"/>
        <family val="2"/>
        <charset val="129"/>
      </rPr>
      <t>/</t>
    </r>
    <r>
      <rPr>
        <sz val="10"/>
        <rFont val="Noto Sans CJK SC"/>
        <family val="2"/>
      </rPr>
      <t>화기</t>
    </r>
    <r>
      <rPr>
        <sz val="10"/>
        <rFont val="맑은 고딕"/>
        <family val="2"/>
        <charset val="129"/>
      </rPr>
      <t>/</t>
    </r>
    <r>
      <rPr>
        <sz val="10"/>
        <rFont val="Noto Sans CJK SC"/>
        <family val="2"/>
      </rPr>
      <t>굴착</t>
    </r>
    <r>
      <rPr>
        <sz val="10"/>
        <rFont val="맑은 고딕"/>
        <family val="2"/>
        <charset val="129"/>
      </rPr>
      <t>)</t>
    </r>
  </si>
  <si>
    <r>
      <rPr>
        <sz val="10"/>
        <rFont val="Noto Sans CJK SC"/>
        <family val="2"/>
      </rPr>
      <t xml:space="preserve">안전시설물 점검표 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안전난간 등</t>
    </r>
    <r>
      <rPr>
        <sz val="10"/>
        <rFont val="맑은 고딕"/>
        <family val="2"/>
        <charset val="129"/>
      </rPr>
      <t>)</t>
    </r>
  </si>
  <si>
    <r>
      <rPr>
        <sz val="10"/>
        <rFont val="Noto Sans CJK SC"/>
        <family val="2"/>
      </rPr>
      <t xml:space="preserve">장비 점검일지 </t>
    </r>
    <r>
      <rPr>
        <sz val="10"/>
        <rFont val="맑은 고딕"/>
        <family val="2"/>
        <charset val="129"/>
      </rPr>
      <t>(</t>
    </r>
    <r>
      <rPr>
        <sz val="10"/>
        <rFont val="Noto Sans CJK SC"/>
        <family val="2"/>
      </rPr>
      <t>타워크레인 등</t>
    </r>
    <r>
      <rPr>
        <sz val="10"/>
        <rFont val="맑은 고딕"/>
        <family val="2"/>
        <charset val="129"/>
      </rPr>
      <t>)</t>
    </r>
  </si>
  <si>
    <t>보호구 지급대장</t>
  </si>
  <si>
    <r>
      <rPr>
        <sz val="10"/>
        <rFont val="맑은 고딕"/>
        <family val="2"/>
        <charset val="129"/>
      </rPr>
      <t>MSDS (</t>
    </r>
    <r>
      <rPr>
        <sz val="10"/>
        <rFont val="Noto Sans CJK SC"/>
        <family val="2"/>
      </rPr>
      <t>유해물질</t>
    </r>
    <r>
      <rPr>
        <sz val="10"/>
        <rFont val="맑은 고딕"/>
        <family val="2"/>
        <charset val="129"/>
      </rPr>
      <t>)</t>
    </r>
  </si>
  <si>
    <r>
      <rPr>
        <sz val="10"/>
        <rFont val="Noto Sans CJK SC"/>
        <family val="2"/>
      </rPr>
      <t xml:space="preserve">비상대응 계획서 </t>
    </r>
    <r>
      <rPr>
        <sz val="10"/>
        <rFont val="맑은 고딕"/>
        <family val="2"/>
        <charset val="129"/>
      </rPr>
      <t xml:space="preserve">/ </t>
    </r>
    <r>
      <rPr>
        <sz val="10"/>
        <rFont val="Noto Sans CJK SC"/>
        <family val="2"/>
      </rPr>
      <t>훈련 기록</t>
    </r>
  </si>
  <si>
    <t>9</t>
  </si>
  <si>
    <r>
      <rPr>
        <sz val="10"/>
        <rFont val="Noto Sans CJK SC"/>
        <family val="2"/>
      </rPr>
      <t xml:space="preserve">안전보건 </t>
    </r>
    <r>
      <rPr>
        <sz val="10"/>
        <rFont val="맑은 고딕"/>
        <family val="2"/>
        <charset val="129"/>
      </rPr>
      <t xml:space="preserve">KPI </t>
    </r>
    <r>
      <rPr>
        <sz val="10"/>
        <rFont val="Noto Sans CJK SC"/>
        <family val="2"/>
      </rPr>
      <t>측정 기록</t>
    </r>
  </si>
  <si>
    <r>
      <rPr>
        <sz val="10"/>
        <rFont val="Noto Sans CJK SC"/>
        <family val="2"/>
      </rPr>
      <t xml:space="preserve">내부심사 계획서 </t>
    </r>
    <r>
      <rPr>
        <sz val="10"/>
        <rFont val="맑은 고딕"/>
        <family val="2"/>
        <charset val="129"/>
      </rPr>
      <t xml:space="preserve">/ </t>
    </r>
    <r>
      <rPr>
        <sz val="10"/>
        <rFont val="Noto Sans CJK SC"/>
        <family val="2"/>
      </rPr>
      <t>보고서</t>
    </r>
  </si>
  <si>
    <t>경영검토 회의록</t>
  </si>
  <si>
    <t>10</t>
  </si>
  <si>
    <t>사고조사 보고서</t>
  </si>
  <si>
    <r>
      <rPr>
        <sz val="10"/>
        <rFont val="Noto Sans CJK SC"/>
        <family val="2"/>
      </rPr>
      <t>시정조치 요청서</t>
    </r>
    <r>
      <rPr>
        <sz val="10"/>
        <rFont val="맑은 고딕"/>
        <family val="2"/>
        <charset val="129"/>
      </rPr>
      <t>(CAR)</t>
    </r>
  </si>
  <si>
    <t>개선 과제 목록</t>
  </si>
  <si>
    <t>심사대상 현장명</t>
    <phoneticPr fontId="14" type="noConversion"/>
  </si>
  <si>
    <t>현장 주소</t>
    <phoneticPr fontId="14" type="noConversion"/>
  </si>
  <si>
    <t>심사일자</t>
    <phoneticPr fontId="14" type="noConversion"/>
  </si>
  <si>
    <t>심사 종료</t>
    <phoneticPr fontId="14" type="noConversion"/>
  </si>
  <si>
    <t>심사 범위</t>
    <phoneticPr fontId="14" type="noConversion"/>
  </si>
  <si>
    <t>심사팀장</t>
    <phoneticPr fontId="14" type="noConversion"/>
  </si>
  <si>
    <t>심사팀원</t>
    <phoneticPr fontId="14" type="noConversion"/>
  </si>
  <si>
    <t>피심사 부서</t>
    <phoneticPr fontId="14" type="noConversion"/>
  </si>
  <si>
    <t>피심사자(담당자)</t>
    <phoneticPr fontId="14" type="noConversion"/>
  </si>
  <si>
    <r>
      <rPr>
        <sz val="11"/>
        <color theme="1"/>
        <rFont val="Malgun Gothic"/>
        <family val="2"/>
        <charset val="129"/>
      </rPr>
      <t>예</t>
    </r>
    <r>
      <rPr>
        <sz val="11"/>
        <color theme="1"/>
        <rFont val="Calibri"/>
        <family val="2"/>
        <charset val="1"/>
      </rPr>
      <t>: OO</t>
    </r>
    <r>
      <rPr>
        <sz val="11"/>
        <color theme="1"/>
        <rFont val="Malgun Gothic"/>
        <family val="2"/>
        <charset val="129"/>
      </rPr>
      <t>아프트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Malgun Gothic"/>
        <family val="2"/>
        <charset val="129"/>
      </rPr>
      <t>신축공사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Malgun Gothic"/>
        <family val="2"/>
        <charset val="129"/>
      </rPr>
      <t>현장</t>
    </r>
    <phoneticPr fontId="14" type="noConversion"/>
  </si>
  <si>
    <r>
      <rPr>
        <sz val="11"/>
        <color theme="1"/>
        <rFont val="Malgun Gothic"/>
        <family val="2"/>
        <charset val="129"/>
      </rPr>
      <t>현장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Malgun Gothic"/>
        <family val="2"/>
        <charset val="129"/>
      </rPr>
      <t>소재지</t>
    </r>
    <phoneticPr fontId="14" type="noConversion"/>
  </si>
  <si>
    <r>
      <rPr>
        <sz val="11"/>
        <color theme="1"/>
        <rFont val="Malgun Gothic"/>
        <family val="2"/>
        <charset val="129"/>
      </rPr>
      <t>예</t>
    </r>
    <r>
      <rPr>
        <sz val="11"/>
        <color theme="1"/>
        <rFont val="Calibri"/>
        <family val="2"/>
        <charset val="1"/>
      </rPr>
      <t>: 2026-03-15</t>
    </r>
    <phoneticPr fontId="14" type="noConversion"/>
  </si>
  <si>
    <r>
      <rPr>
        <sz val="11"/>
        <color theme="1"/>
        <rFont val="Malgun Gothic"/>
        <family val="2"/>
        <charset val="129"/>
      </rPr>
      <t>드롭다운</t>
    </r>
    <r>
      <rPr>
        <sz val="11"/>
        <color theme="1"/>
        <rFont val="Calibri"/>
        <family val="2"/>
        <charset val="1"/>
      </rPr>
      <t xml:space="preserve">: </t>
    </r>
    <r>
      <rPr>
        <sz val="11"/>
        <color theme="1"/>
        <rFont val="Malgun Gothic"/>
        <family val="2"/>
        <charset val="129"/>
      </rPr>
      <t>정기심사</t>
    </r>
    <r>
      <rPr>
        <sz val="11"/>
        <color theme="1"/>
        <rFont val="Calibri"/>
        <family val="2"/>
        <charset val="1"/>
      </rPr>
      <t xml:space="preserve"> / </t>
    </r>
    <r>
      <rPr>
        <sz val="11"/>
        <color theme="1"/>
        <rFont val="Malgun Gothic"/>
        <family val="2"/>
        <charset val="129"/>
      </rPr>
      <t>특별심사</t>
    </r>
    <r>
      <rPr>
        <sz val="11"/>
        <color theme="1"/>
        <rFont val="Calibri"/>
        <family val="2"/>
        <charset val="1"/>
      </rPr>
      <t xml:space="preserve"> / </t>
    </r>
    <r>
      <rPr>
        <sz val="11"/>
        <color theme="1"/>
        <rFont val="Malgun Gothic"/>
        <family val="2"/>
        <charset val="129"/>
      </rPr>
      <t>추적심사</t>
    </r>
    <r>
      <rPr>
        <sz val="11"/>
        <color theme="1"/>
        <rFont val="Calibri"/>
        <family val="2"/>
        <charset val="1"/>
      </rPr>
      <t xml:space="preserve"> / </t>
    </r>
    <r>
      <rPr>
        <sz val="11"/>
        <color theme="1"/>
        <rFont val="Malgun Gothic"/>
        <family val="2"/>
        <charset val="129"/>
      </rPr>
      <t>갭분석</t>
    </r>
    <phoneticPr fontId="14" type="noConversion"/>
  </si>
  <si>
    <r>
      <rPr>
        <sz val="11"/>
        <color theme="1"/>
        <rFont val="Malgun Gothic"/>
        <family val="2"/>
        <charset val="129"/>
      </rPr>
      <t>예</t>
    </r>
    <r>
      <rPr>
        <sz val="11"/>
        <color theme="1"/>
        <rFont val="Calibri"/>
        <family val="2"/>
        <charset val="1"/>
      </rPr>
      <t xml:space="preserve">: </t>
    </r>
    <r>
      <rPr>
        <sz val="11"/>
        <color theme="1"/>
        <rFont val="Malgun Gothic"/>
        <family val="2"/>
        <charset val="129"/>
      </rPr>
      <t>토공사</t>
    </r>
    <r>
      <rPr>
        <sz val="11"/>
        <color theme="1"/>
        <rFont val="Calibri"/>
        <family val="2"/>
        <charset val="1"/>
      </rPr>
      <t>·</t>
    </r>
    <r>
      <rPr>
        <sz val="11"/>
        <color theme="1"/>
        <rFont val="Malgun Gothic"/>
        <family val="2"/>
        <charset val="129"/>
      </rPr>
      <t>철근콘크리트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Malgun Gothic"/>
        <family val="2"/>
        <charset val="129"/>
      </rPr>
      <t>공종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Malgun Gothic"/>
        <family val="2"/>
        <charset val="129"/>
      </rPr>
      <t>전체</t>
    </r>
    <phoneticPr fontId="14" type="noConversion"/>
  </si>
  <si>
    <r>
      <rPr>
        <sz val="11"/>
        <color theme="1"/>
        <rFont val="Malgun Gothic"/>
        <family val="2"/>
        <charset val="129"/>
      </rPr>
      <t>심사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Malgun Gothic"/>
        <family val="2"/>
        <charset val="129"/>
      </rPr>
      <t>책임자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Malgun Gothic"/>
        <family val="2"/>
        <charset val="129"/>
      </rPr>
      <t>이름</t>
    </r>
    <phoneticPr fontId="14" type="noConversion"/>
  </si>
  <si>
    <r>
      <rPr>
        <sz val="11"/>
        <color theme="1"/>
        <rFont val="Malgun Gothic"/>
        <family val="2"/>
        <charset val="129"/>
      </rPr>
      <t>심사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Malgun Gothic"/>
        <family val="2"/>
        <charset val="129"/>
      </rPr>
      <t>참여자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Malgun Gothic"/>
        <family val="2"/>
        <charset val="129"/>
      </rPr>
      <t>이름</t>
    </r>
    <phoneticPr fontId="14" type="noConversion"/>
  </si>
  <si>
    <r>
      <rPr>
        <sz val="11"/>
        <color theme="1"/>
        <rFont val="Malgun Gothic"/>
        <family val="2"/>
        <charset val="129"/>
      </rPr>
      <t>예</t>
    </r>
    <r>
      <rPr>
        <sz val="11"/>
        <color theme="1"/>
        <rFont val="Calibri"/>
        <family val="2"/>
        <charset val="1"/>
      </rPr>
      <t xml:space="preserve">: </t>
    </r>
    <r>
      <rPr>
        <sz val="11"/>
        <color theme="1"/>
        <rFont val="Malgun Gothic"/>
        <family val="2"/>
        <charset val="129"/>
      </rPr>
      <t>현장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Malgun Gothic"/>
        <family val="2"/>
        <charset val="129"/>
      </rPr>
      <t>안전보건팀</t>
    </r>
    <phoneticPr fontId="14" type="noConversion"/>
  </si>
  <si>
    <r>
      <rPr>
        <sz val="11"/>
        <color theme="1"/>
        <rFont val="Malgun Gothic"/>
        <family val="2"/>
        <charset val="129"/>
      </rPr>
      <t>현장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Malgun Gothic"/>
        <family val="2"/>
        <charset val="129"/>
      </rPr>
      <t>대응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Malgun Gothic"/>
        <family val="2"/>
        <charset val="129"/>
      </rPr>
      <t>담당자</t>
    </r>
    <r>
      <rPr>
        <sz val="11"/>
        <color theme="1"/>
        <rFont val="Calibri"/>
        <family val="2"/>
        <charset val="1"/>
      </rPr>
      <t xml:space="preserve"> </t>
    </r>
    <r>
      <rPr>
        <sz val="11"/>
        <color theme="1"/>
        <rFont val="Malgun Gothic"/>
        <family val="2"/>
        <charset val="129"/>
      </rPr>
      <t>이름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</si>
</sst>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"/>
    </font>
    <font>
      <b/>
      <sz val="14"/>
      <color rgb="FF1F4E79"/>
      <name val="맑은 고딕"/>
      <family val="2"/>
      <charset val="129"/>
    </font>
    <font>
      <b/>
      <sz val="14"/>
      <color rgb="FF1F4E79"/>
      <name val="Noto Sans CJK SC"/>
      <family val="2"/>
    </font>
    <font>
      <b/>
      <sz val="10"/>
      <color rgb="FF1F4E79"/>
      <name val="맑은 고딕"/>
      <family val="2"/>
      <charset val="129"/>
    </font>
    <font>
      <b/>
      <sz val="12"/>
      <color rgb="FF1F4E79"/>
      <name val="Noto Sans CJK SC"/>
      <family val="2"/>
    </font>
    <font>
      <b/>
      <sz val="11"/>
      <color rgb="FFFFFFFF"/>
      <name val="Noto Sans CJK SC"/>
      <family val="2"/>
    </font>
    <font>
      <b/>
      <sz val="11"/>
      <color rgb="FFFFFFFF"/>
      <name val="맑은 고딕"/>
      <family val="2"/>
      <charset val="129"/>
    </font>
    <font>
      <sz val="10"/>
      <name val="맑은 고딕"/>
      <family val="2"/>
      <charset val="129"/>
    </font>
    <font>
      <sz val="10"/>
      <name val="Noto Sans CJK SC"/>
      <family val="2"/>
    </font>
    <font>
      <b/>
      <sz val="10"/>
      <name val="Noto Sans CJK SC"/>
      <family val="2"/>
    </font>
    <font>
      <b/>
      <sz val="10"/>
      <name val="맑은 고딕"/>
      <family val="2"/>
      <charset val="129"/>
    </font>
    <font>
      <b/>
      <sz val="10"/>
      <color rgb="FF1F4E79"/>
      <name val="Noto Sans CJK SC"/>
      <family val="2"/>
    </font>
    <font>
      <b/>
      <sz val="18"/>
      <color rgb="FF1F4E79"/>
      <name val="맑은 고딕"/>
      <family val="2"/>
      <charset val="129"/>
    </font>
    <font>
      <sz val="11"/>
      <color theme="1"/>
      <name val="Calibri"/>
      <family val="2"/>
      <charset val="129"/>
    </font>
    <font>
      <sz val="8"/>
      <name val="나눔명조"/>
      <family val="3"/>
      <charset val="129"/>
    </font>
    <font>
      <sz val="11"/>
      <color theme="1"/>
      <name val="Malgun Gothic"/>
      <family val="2"/>
      <charset val="129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BF1F8"/>
        <bgColor rgb="FFE8F5E9"/>
      </patternFill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</fills>
  <borders count="2">
    <border>
      <left/>
      <right/>
      <top/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4" fillId="0" borderId="0" xfId="0" applyFont="1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/>
  </cellXfs>
  <cellStyles count="1">
    <cellStyle name="표준" xfId="0" builtinId="0"/>
  </cellStyles>
  <dxfs count="6">
    <dxf>
      <fill>
        <patternFill>
          <bgColor rgb="FFFFF9C4"/>
        </patternFill>
      </fill>
    </dxf>
    <dxf>
      <fill>
        <patternFill>
          <bgColor rgb="FFFCE4EC"/>
        </patternFill>
      </fill>
    </dxf>
    <dxf>
      <fill>
        <patternFill>
          <bgColor rgb="FFE8F5E9"/>
        </patternFill>
      </fill>
    </dxf>
    <dxf>
      <fill>
        <patternFill>
          <bgColor rgb="FFFCE4EC"/>
        </patternFill>
      </fill>
    </dxf>
    <dxf>
      <fill>
        <patternFill>
          <bgColor rgb="FFFFF9C4"/>
        </patternFill>
      </fill>
    </dxf>
    <dxf>
      <fill>
        <patternFill>
          <bgColor rgb="FFE8F5E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9C4"/>
      <rgbColor rgb="FFE8F5E9"/>
      <rgbColor rgb="FF660066"/>
      <rgbColor rgb="FFFF8080"/>
      <rgbColor rgb="FF0066CC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1F8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</sheetPr>
  <dimension ref="A1:F22"/>
  <sheetViews>
    <sheetView tabSelected="1" zoomScaleNormal="100" workbookViewId="0">
      <selection activeCell="B9" sqref="B9:F9"/>
    </sheetView>
  </sheetViews>
  <sheetFormatPr baseColWidth="10" defaultColWidth="8.6640625" defaultRowHeight="15"/>
  <cols>
    <col min="1" max="1" width="26" customWidth="1"/>
    <col min="2" max="2" width="16" customWidth="1"/>
    <col min="3" max="6" width="14" customWidth="1"/>
  </cols>
  <sheetData>
    <row r="1" spans="1:6" ht="39.75" customHeight="1">
      <c r="A1" s="7" t="s">
        <v>0</v>
      </c>
      <c r="B1" s="7"/>
      <c r="C1" s="7"/>
      <c r="D1" s="7"/>
      <c r="E1" s="7"/>
      <c r="F1" s="7"/>
    </row>
    <row r="3" spans="1:6" ht="27.75" customHeight="1">
      <c r="A3" s="8" t="s">
        <v>227</v>
      </c>
      <c r="B3" s="24" t="s">
        <v>236</v>
      </c>
      <c r="C3" s="6"/>
      <c r="D3" s="6"/>
      <c r="E3" s="6"/>
      <c r="F3" s="6"/>
    </row>
    <row r="4" spans="1:6" ht="27.75" customHeight="1">
      <c r="A4" s="8" t="s">
        <v>228</v>
      </c>
      <c r="B4" s="24" t="s">
        <v>237</v>
      </c>
      <c r="C4" s="6"/>
      <c r="D4" s="6"/>
      <c r="E4" s="6"/>
      <c r="F4" s="6"/>
    </row>
    <row r="5" spans="1:6" ht="27.75" customHeight="1">
      <c r="A5" s="8" t="s">
        <v>229</v>
      </c>
      <c r="B5" s="24" t="s">
        <v>238</v>
      </c>
      <c r="C5" s="6"/>
      <c r="D5" s="6"/>
      <c r="E5" s="6"/>
      <c r="F5" s="6"/>
    </row>
    <row r="6" spans="1:6" ht="27.75" customHeight="1">
      <c r="A6" s="8" t="s">
        <v>230</v>
      </c>
      <c r="B6" s="24" t="s">
        <v>239</v>
      </c>
      <c r="C6" s="6"/>
      <c r="D6" s="6"/>
      <c r="E6" s="6"/>
      <c r="F6" s="6"/>
    </row>
    <row r="7" spans="1:6" ht="27.75" customHeight="1">
      <c r="A7" s="8" t="s">
        <v>231</v>
      </c>
      <c r="B7" s="24" t="s">
        <v>240</v>
      </c>
      <c r="C7" s="6"/>
      <c r="D7" s="6"/>
      <c r="E7" s="6"/>
      <c r="F7" s="6"/>
    </row>
    <row r="8" spans="1:6" ht="27.75" customHeight="1">
      <c r="A8" s="8" t="s">
        <v>232</v>
      </c>
      <c r="B8" s="24" t="s">
        <v>241</v>
      </c>
      <c r="C8" s="6"/>
      <c r="D8" s="6"/>
      <c r="E8" s="6"/>
      <c r="F8" s="6"/>
    </row>
    <row r="9" spans="1:6" ht="27.75" customHeight="1">
      <c r="A9" s="8" t="s">
        <v>233</v>
      </c>
      <c r="B9" s="24" t="s">
        <v>242</v>
      </c>
      <c r="C9" s="6"/>
      <c r="D9" s="6"/>
      <c r="E9" s="6"/>
      <c r="F9" s="6"/>
    </row>
    <row r="10" spans="1:6" ht="27.75" customHeight="1">
      <c r="A10" s="8" t="s">
        <v>234</v>
      </c>
      <c r="B10" s="24" t="s">
        <v>243</v>
      </c>
      <c r="C10" s="6"/>
      <c r="D10" s="6"/>
      <c r="E10" s="6"/>
      <c r="F10" s="6"/>
    </row>
    <row r="11" spans="1:6" ht="27.75" customHeight="1">
      <c r="A11" s="8" t="s">
        <v>235</v>
      </c>
      <c r="B11" s="24" t="s">
        <v>244</v>
      </c>
      <c r="C11" s="6"/>
      <c r="D11" s="6"/>
      <c r="E11" s="6"/>
      <c r="F11" s="6"/>
    </row>
    <row r="13" spans="1:6" ht="30" customHeight="1">
      <c r="A13" s="5" t="s">
        <v>1</v>
      </c>
      <c r="B13" s="5"/>
      <c r="C13" s="5"/>
      <c r="D13" s="5"/>
      <c r="E13" s="5"/>
      <c r="F13" s="5"/>
    </row>
    <row r="14" spans="1:6" ht="18">
      <c r="A14" s="9" t="s">
        <v>2</v>
      </c>
      <c r="B14" s="9" t="s">
        <v>3</v>
      </c>
      <c r="C14" s="9" t="s">
        <v>4</v>
      </c>
      <c r="D14" s="9" t="s">
        <v>5</v>
      </c>
      <c r="E14" s="9" t="s">
        <v>6</v>
      </c>
      <c r="F14" s="9" t="s">
        <v>7</v>
      </c>
    </row>
    <row r="15" spans="1:6" ht="16">
      <c r="A15" s="10" t="s">
        <v>8</v>
      </c>
      <c r="B15" s="10">
        <f>COUNTIF(심사체크리스트!A:A,"4.*")</f>
        <v>5</v>
      </c>
      <c r="C15" s="10">
        <f>COUNTIFS(심사체크리스트!A:A,"4.*",심사체크리스트!F:F,"적합")</f>
        <v>0</v>
      </c>
      <c r="D15" s="10">
        <f>COUNTIFS(심사체크리스트!A:A,"4.*",심사체크리스트!F:F,"관찰")</f>
        <v>0</v>
      </c>
      <c r="E15" s="10">
        <f>COUNTIFS(심사체크리스트!A:A,"4.*",심사체크리스트!F:F,"부적합")</f>
        <v>0</v>
      </c>
      <c r="F15" s="11">
        <f t="shared" ref="F15:F22" si="0">IF(B15=0,"",C15/B15)</f>
        <v>0</v>
      </c>
    </row>
    <row r="16" spans="1:6" ht="16">
      <c r="A16" s="10" t="s">
        <v>9</v>
      </c>
      <c r="B16" s="10">
        <f>COUNTIF(심사체크리스트!A:A,"5.*")</f>
        <v>5</v>
      </c>
      <c r="C16" s="10">
        <f>COUNTIFS(심사체크리스트!A:A,"5.*",심사체크리스트!F:F,"적합")</f>
        <v>0</v>
      </c>
      <c r="D16" s="10">
        <f>COUNTIFS(심사체크리스트!A:A,"5.*",심사체크리스트!F:F,"관찰")</f>
        <v>0</v>
      </c>
      <c r="E16" s="10">
        <f>COUNTIFS(심사체크리스트!A:A,"5.*",심사체크리스트!F:F,"부적합")</f>
        <v>0</v>
      </c>
      <c r="F16" s="11">
        <f t="shared" si="0"/>
        <v>0</v>
      </c>
    </row>
    <row r="17" spans="1:6" ht="16">
      <c r="A17" s="10" t="s">
        <v>10</v>
      </c>
      <c r="B17" s="10">
        <f>COUNTIF(심사체크리스트!A:A,"6.*")</f>
        <v>6</v>
      </c>
      <c r="C17" s="10">
        <f>COUNTIFS(심사체크리스트!A:A,"6.*",심사체크리스트!F:F,"적합")</f>
        <v>0</v>
      </c>
      <c r="D17" s="10">
        <f>COUNTIFS(심사체크리스트!A:A,"6.*",심사체크리스트!F:F,"관찰")</f>
        <v>0</v>
      </c>
      <c r="E17" s="10">
        <f>COUNTIFS(심사체크리스트!A:A,"6.*",심사체크리스트!F:F,"부적합")</f>
        <v>0</v>
      </c>
      <c r="F17" s="11">
        <f t="shared" si="0"/>
        <v>0</v>
      </c>
    </row>
    <row r="18" spans="1:6" ht="16">
      <c r="A18" s="10" t="s">
        <v>11</v>
      </c>
      <c r="B18" s="10">
        <f>COUNTIF(심사체크리스트!A:A,"7.*")</f>
        <v>6</v>
      </c>
      <c r="C18" s="10">
        <f>COUNTIFS(심사체크리스트!A:A,"7.*",심사체크리스트!F:F,"적합")</f>
        <v>0</v>
      </c>
      <c r="D18" s="10">
        <f>COUNTIFS(심사체크리스트!A:A,"7.*",심사체크리스트!F:F,"관찰")</f>
        <v>0</v>
      </c>
      <c r="E18" s="10">
        <f>COUNTIFS(심사체크리스트!A:A,"7.*",심사체크리스트!F:F,"부적합")</f>
        <v>0</v>
      </c>
      <c r="F18" s="11">
        <f t="shared" si="0"/>
        <v>0</v>
      </c>
    </row>
    <row r="19" spans="1:6" ht="16">
      <c r="A19" s="10" t="s">
        <v>12</v>
      </c>
      <c r="B19" s="10">
        <f>COUNTIF(심사체크리스트!A:A,"8.*")</f>
        <v>10</v>
      </c>
      <c r="C19" s="10">
        <f>COUNTIFS(심사체크리스트!A:A,"8.*",심사체크리스트!F:F,"적합")</f>
        <v>0</v>
      </c>
      <c r="D19" s="10">
        <f>COUNTIFS(심사체크리스트!A:A,"8.*",심사체크리스트!F:F,"관찰")</f>
        <v>0</v>
      </c>
      <c r="E19" s="10">
        <f>COUNTIFS(심사체크리스트!A:A,"8.*",심사체크리스트!F:F,"부적합")</f>
        <v>0</v>
      </c>
      <c r="F19" s="11">
        <f t="shared" si="0"/>
        <v>0</v>
      </c>
    </row>
    <row r="20" spans="1:6" ht="16">
      <c r="A20" s="10" t="s">
        <v>13</v>
      </c>
      <c r="B20" s="10">
        <f>COUNTIF(심사체크리스트!A:A,"9.*")</f>
        <v>5</v>
      </c>
      <c r="C20" s="10">
        <f>COUNTIFS(심사체크리스트!A:A,"9.*",심사체크리스트!F:F,"적합")</f>
        <v>0</v>
      </c>
      <c r="D20" s="10">
        <f>COUNTIFS(심사체크리스트!A:A,"9.*",심사체크리스트!F:F,"관찰")</f>
        <v>0</v>
      </c>
      <c r="E20" s="10">
        <f>COUNTIFS(심사체크리스트!A:A,"9.*",심사체크리스트!F:F,"부적합")</f>
        <v>0</v>
      </c>
      <c r="F20" s="11">
        <f t="shared" si="0"/>
        <v>0</v>
      </c>
    </row>
    <row r="21" spans="1:6" ht="16">
      <c r="A21" s="10" t="s">
        <v>14</v>
      </c>
      <c r="B21" s="10">
        <f>COUNTIF(심사체크리스트!A:A,"10.*")</f>
        <v>4</v>
      </c>
      <c r="C21" s="10">
        <f>COUNTIFS(심사체크리스트!A:A,"10.*",심사체크리스트!F:F,"적합")</f>
        <v>0</v>
      </c>
      <c r="D21" s="10">
        <f>COUNTIFS(심사체크리스트!A:A,"10.*",심사체크리스트!F:F,"관찰")</f>
        <v>0</v>
      </c>
      <c r="E21" s="10">
        <f>COUNTIFS(심사체크리스트!A:A,"10.*",심사체크리스트!F:F,"부적합")</f>
        <v>0</v>
      </c>
      <c r="F21" s="11">
        <f t="shared" si="0"/>
        <v>0</v>
      </c>
    </row>
    <row r="22" spans="1:6" ht="24" customHeight="1">
      <c r="A22" s="12" t="s">
        <v>15</v>
      </c>
      <c r="B22" s="12">
        <f>SUM(B15:B21)</f>
        <v>41</v>
      </c>
      <c r="C22" s="12">
        <f>SUM(C15:C21)</f>
        <v>0</v>
      </c>
      <c r="D22" s="12">
        <f>SUM(D15:D21)</f>
        <v>0</v>
      </c>
      <c r="E22" s="12">
        <f>SUM(E15:E21)</f>
        <v>0</v>
      </c>
      <c r="F22" s="13">
        <f t="shared" si="0"/>
        <v>0</v>
      </c>
    </row>
  </sheetData>
  <mergeCells count="11">
    <mergeCell ref="A13:F13"/>
    <mergeCell ref="B7:F7"/>
    <mergeCell ref="B8:F8"/>
    <mergeCell ref="B9:F9"/>
    <mergeCell ref="B10:F10"/>
    <mergeCell ref="B11:F11"/>
    <mergeCell ref="A1:F1"/>
    <mergeCell ref="B3:F3"/>
    <mergeCell ref="B4:F4"/>
    <mergeCell ref="B5:F5"/>
    <mergeCell ref="B6:F6"/>
  </mergeCells>
  <phoneticPr fontId="14" type="noConversion"/>
  <dataValidations count="1">
    <dataValidation type="list" allowBlank="1" sqref="B6" xr:uid="{00000000-0002-0000-0000-000000000000}">
      <formula1>"정기심사,특별심사,추적심사,갭분석"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G42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6640625" defaultRowHeight="15"/>
  <cols>
    <col min="1" max="1" width="12" customWidth="1"/>
    <col min="2" max="2" width="28" customWidth="1"/>
    <col min="3" max="3" width="45" customWidth="1"/>
    <col min="4" max="4" width="35" customWidth="1"/>
    <col min="5" max="5" width="14" customWidth="1"/>
    <col min="6" max="6" width="10" customWidth="1"/>
    <col min="7" max="7" width="35" customWidth="1"/>
  </cols>
  <sheetData>
    <row r="1" spans="1:7" ht="30" customHeight="1">
      <c r="A1" s="9" t="s">
        <v>16</v>
      </c>
      <c r="B1" s="9" t="s">
        <v>17</v>
      </c>
      <c r="C1" s="9" t="s">
        <v>18</v>
      </c>
      <c r="D1" s="9" t="s">
        <v>19</v>
      </c>
      <c r="E1" s="9" t="s">
        <v>20</v>
      </c>
      <c r="F1" s="9" t="s">
        <v>21</v>
      </c>
      <c r="G1" s="9" t="s">
        <v>22</v>
      </c>
    </row>
    <row r="2" spans="1:7" ht="27.75" customHeight="1">
      <c r="A2" s="4" t="s">
        <v>23</v>
      </c>
      <c r="B2" s="4"/>
      <c r="C2" s="4"/>
      <c r="D2" s="4"/>
      <c r="E2" s="4"/>
      <c r="F2" s="4"/>
      <c r="G2" s="4"/>
    </row>
    <row r="3" spans="1:7" ht="45" customHeight="1">
      <c r="A3" s="10" t="s">
        <v>24</v>
      </c>
      <c r="B3" s="14" t="s">
        <v>25</v>
      </c>
      <c r="C3" s="15" t="s">
        <v>26</v>
      </c>
      <c r="D3" s="15" t="s">
        <v>27</v>
      </c>
      <c r="E3" s="10"/>
      <c r="F3" s="10"/>
      <c r="G3" s="15"/>
    </row>
    <row r="4" spans="1:7" ht="45" customHeight="1">
      <c r="A4" s="10" t="s">
        <v>28</v>
      </c>
      <c r="B4" s="14" t="s">
        <v>29</v>
      </c>
      <c r="C4" s="15" t="s">
        <v>30</v>
      </c>
      <c r="D4" s="15" t="s">
        <v>31</v>
      </c>
      <c r="E4" s="10"/>
      <c r="F4" s="10"/>
      <c r="G4" s="15"/>
    </row>
    <row r="5" spans="1:7" ht="45" customHeight="1">
      <c r="A5" s="10" t="s">
        <v>32</v>
      </c>
      <c r="B5" s="16" t="s">
        <v>33</v>
      </c>
      <c r="C5" s="15" t="s">
        <v>34</v>
      </c>
      <c r="D5" s="15" t="s">
        <v>35</v>
      </c>
      <c r="E5" s="10"/>
      <c r="F5" s="10"/>
      <c r="G5" s="15"/>
    </row>
    <row r="6" spans="1:7" ht="45" customHeight="1">
      <c r="A6" s="10" t="s">
        <v>36</v>
      </c>
      <c r="B6" s="16" t="s">
        <v>37</v>
      </c>
      <c r="C6" s="15" t="s">
        <v>38</v>
      </c>
      <c r="D6" s="15" t="s">
        <v>39</v>
      </c>
      <c r="E6" s="10"/>
      <c r="F6" s="10"/>
      <c r="G6" s="15"/>
    </row>
    <row r="7" spans="1:7" ht="27.75" customHeight="1">
      <c r="A7" s="4" t="s">
        <v>40</v>
      </c>
      <c r="B7" s="4"/>
      <c r="C7" s="4"/>
      <c r="D7" s="4"/>
      <c r="E7" s="4"/>
      <c r="F7" s="4"/>
      <c r="G7" s="4"/>
    </row>
    <row r="8" spans="1:7" ht="45" customHeight="1">
      <c r="A8" s="10" t="s">
        <v>41</v>
      </c>
      <c r="B8" s="14" t="s">
        <v>42</v>
      </c>
      <c r="C8" s="15" t="s">
        <v>43</v>
      </c>
      <c r="D8" s="15" t="s">
        <v>44</v>
      </c>
      <c r="E8" s="10"/>
      <c r="F8" s="10"/>
      <c r="G8" s="15"/>
    </row>
    <row r="9" spans="1:7" ht="45" customHeight="1">
      <c r="A9" s="10" t="s">
        <v>45</v>
      </c>
      <c r="B9" s="16" t="s">
        <v>46</v>
      </c>
      <c r="C9" s="15" t="s">
        <v>47</v>
      </c>
      <c r="D9" s="15" t="s">
        <v>48</v>
      </c>
      <c r="E9" s="10"/>
      <c r="F9" s="10"/>
      <c r="G9" s="15"/>
    </row>
    <row r="10" spans="1:7" ht="45" customHeight="1">
      <c r="A10" s="10" t="s">
        <v>49</v>
      </c>
      <c r="B10" s="14" t="s">
        <v>50</v>
      </c>
      <c r="C10" s="15" t="s">
        <v>51</v>
      </c>
      <c r="D10" s="15" t="s">
        <v>52</v>
      </c>
      <c r="E10" s="10"/>
      <c r="F10" s="10"/>
      <c r="G10" s="15"/>
    </row>
    <row r="11" spans="1:7" ht="45" customHeight="1">
      <c r="A11" s="10" t="s">
        <v>53</v>
      </c>
      <c r="B11" s="14" t="s">
        <v>54</v>
      </c>
      <c r="C11" s="15" t="s">
        <v>55</v>
      </c>
      <c r="D11" s="15" t="s">
        <v>56</v>
      </c>
      <c r="E11" s="10"/>
      <c r="F11" s="10"/>
      <c r="G11" s="15"/>
    </row>
    <row r="12" spans="1:7" ht="27.75" customHeight="1">
      <c r="A12" s="4" t="s">
        <v>57</v>
      </c>
      <c r="B12" s="4"/>
      <c r="C12" s="4"/>
      <c r="D12" s="4"/>
      <c r="E12" s="4"/>
      <c r="F12" s="4"/>
      <c r="G12" s="4"/>
    </row>
    <row r="13" spans="1:7" ht="45" customHeight="1">
      <c r="A13" s="10" t="s">
        <v>58</v>
      </c>
      <c r="B13" s="14" t="s">
        <v>59</v>
      </c>
      <c r="C13" s="15" t="s">
        <v>60</v>
      </c>
      <c r="D13" s="15" t="s">
        <v>61</v>
      </c>
      <c r="E13" s="10"/>
      <c r="F13" s="10"/>
      <c r="G13" s="15"/>
    </row>
    <row r="14" spans="1:7" ht="45" customHeight="1">
      <c r="A14" s="10" t="s">
        <v>62</v>
      </c>
      <c r="B14" s="14" t="s">
        <v>63</v>
      </c>
      <c r="C14" s="15" t="s">
        <v>64</v>
      </c>
      <c r="D14" s="15" t="s">
        <v>65</v>
      </c>
      <c r="E14" s="10"/>
      <c r="F14" s="10"/>
      <c r="G14" s="15"/>
    </row>
    <row r="15" spans="1:7" ht="45" customHeight="1">
      <c r="A15" s="10" t="s">
        <v>66</v>
      </c>
      <c r="B15" s="14" t="s">
        <v>67</v>
      </c>
      <c r="C15" s="15" t="s">
        <v>68</v>
      </c>
      <c r="D15" s="15" t="s">
        <v>69</v>
      </c>
      <c r="E15" s="10"/>
      <c r="F15" s="10"/>
      <c r="G15" s="15"/>
    </row>
    <row r="16" spans="1:7" ht="45" customHeight="1">
      <c r="A16" s="10" t="s">
        <v>70</v>
      </c>
      <c r="B16" s="14" t="s">
        <v>71</v>
      </c>
      <c r="C16" s="15" t="s">
        <v>72</v>
      </c>
      <c r="D16" s="15" t="s">
        <v>73</v>
      </c>
      <c r="E16" s="10"/>
      <c r="F16" s="10"/>
      <c r="G16" s="15"/>
    </row>
    <row r="17" spans="1:7" ht="45" customHeight="1">
      <c r="A17" s="10" t="s">
        <v>74</v>
      </c>
      <c r="B17" s="16" t="s">
        <v>75</v>
      </c>
      <c r="C17" s="15" t="s">
        <v>76</v>
      </c>
      <c r="D17" s="15" t="s">
        <v>77</v>
      </c>
      <c r="E17" s="10"/>
      <c r="F17" s="10"/>
      <c r="G17" s="15"/>
    </row>
    <row r="18" spans="1:7" ht="27.75" customHeight="1">
      <c r="A18" s="4" t="s">
        <v>78</v>
      </c>
      <c r="B18" s="4"/>
      <c r="C18" s="4"/>
      <c r="D18" s="4"/>
      <c r="E18" s="4"/>
      <c r="F18" s="4"/>
      <c r="G18" s="4"/>
    </row>
    <row r="19" spans="1:7" ht="45" customHeight="1">
      <c r="A19" s="10" t="s">
        <v>79</v>
      </c>
      <c r="B19" s="14" t="s">
        <v>80</v>
      </c>
      <c r="C19" s="15" t="s">
        <v>81</v>
      </c>
      <c r="D19" s="15" t="s">
        <v>82</v>
      </c>
      <c r="E19" s="10"/>
      <c r="F19" s="10"/>
      <c r="G19" s="15"/>
    </row>
    <row r="20" spans="1:7" ht="45" customHeight="1">
      <c r="A20" s="10" t="s">
        <v>83</v>
      </c>
      <c r="B20" s="14" t="s">
        <v>84</v>
      </c>
      <c r="C20" s="15" t="s">
        <v>85</v>
      </c>
      <c r="D20" s="15" t="s">
        <v>86</v>
      </c>
      <c r="E20" s="10"/>
      <c r="F20" s="10"/>
      <c r="G20" s="15"/>
    </row>
    <row r="21" spans="1:7" ht="45" customHeight="1">
      <c r="A21" s="10" t="s">
        <v>87</v>
      </c>
      <c r="B21" s="14" t="s">
        <v>88</v>
      </c>
      <c r="C21" s="15" t="s">
        <v>89</v>
      </c>
      <c r="D21" s="15" t="s">
        <v>90</v>
      </c>
      <c r="E21" s="10"/>
      <c r="F21" s="10"/>
      <c r="G21" s="15"/>
    </row>
    <row r="22" spans="1:7" ht="45" customHeight="1">
      <c r="A22" s="10" t="s">
        <v>91</v>
      </c>
      <c r="B22" s="14" t="s">
        <v>92</v>
      </c>
      <c r="C22" s="15" t="s">
        <v>93</v>
      </c>
      <c r="D22" s="15" t="s">
        <v>94</v>
      </c>
      <c r="E22" s="10"/>
      <c r="F22" s="10"/>
      <c r="G22" s="15"/>
    </row>
    <row r="23" spans="1:7" ht="45" customHeight="1">
      <c r="A23" s="10" t="s">
        <v>95</v>
      </c>
      <c r="B23" s="14" t="s">
        <v>96</v>
      </c>
      <c r="C23" s="15" t="s">
        <v>97</v>
      </c>
      <c r="D23" s="15" t="s">
        <v>98</v>
      </c>
      <c r="E23" s="10"/>
      <c r="F23" s="10"/>
      <c r="G23" s="15"/>
    </row>
    <row r="24" spans="1:7" ht="27.75" customHeight="1">
      <c r="A24" s="4" t="s">
        <v>99</v>
      </c>
      <c r="B24" s="4"/>
      <c r="C24" s="4"/>
      <c r="D24" s="4"/>
      <c r="E24" s="4"/>
      <c r="F24" s="4"/>
      <c r="G24" s="4"/>
    </row>
    <row r="25" spans="1:7" ht="45" customHeight="1">
      <c r="A25" s="10" t="s">
        <v>100</v>
      </c>
      <c r="B25" s="14" t="s">
        <v>101</v>
      </c>
      <c r="C25" s="15" t="s">
        <v>102</v>
      </c>
      <c r="D25" s="15" t="s">
        <v>103</v>
      </c>
      <c r="E25" s="10"/>
      <c r="F25" s="10"/>
      <c r="G25" s="15"/>
    </row>
    <row r="26" spans="1:7" ht="45" customHeight="1">
      <c r="A26" s="10" t="s">
        <v>104</v>
      </c>
      <c r="B26" s="14" t="s">
        <v>105</v>
      </c>
      <c r="C26" s="15" t="s">
        <v>106</v>
      </c>
      <c r="D26" s="15" t="s">
        <v>107</v>
      </c>
      <c r="E26" s="10"/>
      <c r="F26" s="10"/>
      <c r="G26" s="15"/>
    </row>
    <row r="27" spans="1:7" ht="45" customHeight="1">
      <c r="A27" s="10" t="s">
        <v>108</v>
      </c>
      <c r="B27" s="14" t="s">
        <v>109</v>
      </c>
      <c r="C27" s="15" t="s">
        <v>110</v>
      </c>
      <c r="D27" s="15" t="s">
        <v>111</v>
      </c>
      <c r="E27" s="10"/>
      <c r="F27" s="10"/>
      <c r="G27" s="15"/>
    </row>
    <row r="28" spans="1:7" ht="45" customHeight="1">
      <c r="A28" s="10" t="s">
        <v>112</v>
      </c>
      <c r="B28" s="14" t="s">
        <v>113</v>
      </c>
      <c r="C28" s="15" t="s">
        <v>114</v>
      </c>
      <c r="D28" s="15" t="s">
        <v>115</v>
      </c>
      <c r="E28" s="10"/>
      <c r="F28" s="10"/>
      <c r="G28" s="15"/>
    </row>
    <row r="29" spans="1:7" ht="45" customHeight="1">
      <c r="A29" s="10" t="s">
        <v>116</v>
      </c>
      <c r="B29" s="14" t="s">
        <v>117</v>
      </c>
      <c r="C29" s="15" t="s">
        <v>118</v>
      </c>
      <c r="D29" s="15" t="s">
        <v>119</v>
      </c>
      <c r="E29" s="10"/>
      <c r="F29" s="10"/>
      <c r="G29" s="15"/>
    </row>
    <row r="30" spans="1:7" ht="45" customHeight="1">
      <c r="A30" s="10" t="s">
        <v>120</v>
      </c>
      <c r="B30" s="14" t="s">
        <v>121</v>
      </c>
      <c r="C30" s="15" t="s">
        <v>122</v>
      </c>
      <c r="D30" s="15" t="s">
        <v>123</v>
      </c>
      <c r="E30" s="10"/>
      <c r="F30" s="10"/>
      <c r="G30" s="15"/>
    </row>
    <row r="31" spans="1:7" ht="45" customHeight="1">
      <c r="A31" s="10" t="s">
        <v>124</v>
      </c>
      <c r="B31" s="14" t="s">
        <v>125</v>
      </c>
      <c r="C31" s="15" t="s">
        <v>126</v>
      </c>
      <c r="D31" s="15" t="s">
        <v>127</v>
      </c>
      <c r="E31" s="10"/>
      <c r="F31" s="10"/>
      <c r="G31" s="15"/>
    </row>
    <row r="32" spans="1:7" ht="45" customHeight="1">
      <c r="A32" s="10" t="s">
        <v>128</v>
      </c>
      <c r="B32" s="14" t="s">
        <v>129</v>
      </c>
      <c r="C32" s="15" t="s">
        <v>130</v>
      </c>
      <c r="D32" s="15" t="s">
        <v>131</v>
      </c>
      <c r="E32" s="10"/>
      <c r="F32" s="10"/>
      <c r="G32" s="15"/>
    </row>
    <row r="33" spans="1:7" ht="45" customHeight="1">
      <c r="A33" s="10" t="s">
        <v>132</v>
      </c>
      <c r="B33" s="14" t="s">
        <v>133</v>
      </c>
      <c r="C33" s="15" t="s">
        <v>134</v>
      </c>
      <c r="D33" s="15" t="s">
        <v>135</v>
      </c>
      <c r="E33" s="10"/>
      <c r="F33" s="10"/>
      <c r="G33" s="15"/>
    </row>
    <row r="34" spans="1:7" ht="27.75" customHeight="1">
      <c r="A34" s="4" t="s">
        <v>136</v>
      </c>
      <c r="B34" s="4"/>
      <c r="C34" s="4"/>
      <c r="D34" s="4"/>
      <c r="E34" s="4"/>
      <c r="F34" s="4"/>
      <c r="G34" s="4"/>
    </row>
    <row r="35" spans="1:7" ht="45" customHeight="1">
      <c r="A35" s="10" t="s">
        <v>137</v>
      </c>
      <c r="B35" s="14" t="s">
        <v>138</v>
      </c>
      <c r="C35" s="15" t="s">
        <v>139</v>
      </c>
      <c r="D35" s="15" t="s">
        <v>140</v>
      </c>
      <c r="E35" s="10"/>
      <c r="F35" s="10"/>
      <c r="G35" s="15"/>
    </row>
    <row r="36" spans="1:7" ht="45" customHeight="1">
      <c r="A36" s="10" t="s">
        <v>141</v>
      </c>
      <c r="B36" s="14" t="s">
        <v>142</v>
      </c>
      <c r="C36" s="15" t="s">
        <v>143</v>
      </c>
      <c r="D36" s="15" t="s">
        <v>144</v>
      </c>
      <c r="E36" s="10"/>
      <c r="F36" s="10"/>
      <c r="G36" s="15"/>
    </row>
    <row r="37" spans="1:7" ht="45" customHeight="1">
      <c r="A37" s="10" t="s">
        <v>145</v>
      </c>
      <c r="B37" s="14" t="s">
        <v>146</v>
      </c>
      <c r="C37" s="15" t="s">
        <v>147</v>
      </c>
      <c r="D37" s="15" t="s">
        <v>148</v>
      </c>
      <c r="E37" s="10"/>
      <c r="F37" s="10"/>
      <c r="G37" s="15"/>
    </row>
    <row r="38" spans="1:7" ht="45" customHeight="1">
      <c r="A38" s="10" t="s">
        <v>149</v>
      </c>
      <c r="B38" s="14" t="s">
        <v>150</v>
      </c>
      <c r="C38" s="15" t="s">
        <v>151</v>
      </c>
      <c r="D38" s="15" t="s">
        <v>152</v>
      </c>
      <c r="E38" s="10"/>
      <c r="F38" s="10"/>
      <c r="G38" s="15"/>
    </row>
    <row r="39" spans="1:7" ht="27.75" customHeight="1">
      <c r="A39" s="4" t="s">
        <v>153</v>
      </c>
      <c r="B39" s="4"/>
      <c r="C39" s="4"/>
      <c r="D39" s="4"/>
      <c r="E39" s="4"/>
      <c r="F39" s="4"/>
      <c r="G39" s="4"/>
    </row>
    <row r="40" spans="1:7" ht="45" customHeight="1">
      <c r="A40" s="10" t="s">
        <v>154</v>
      </c>
      <c r="B40" s="14" t="s">
        <v>155</v>
      </c>
      <c r="C40" s="15" t="s">
        <v>156</v>
      </c>
      <c r="D40" s="15" t="s">
        <v>157</v>
      </c>
      <c r="E40" s="10"/>
      <c r="F40" s="10"/>
      <c r="G40" s="15"/>
    </row>
    <row r="41" spans="1:7" ht="45" customHeight="1">
      <c r="A41" s="10" t="s">
        <v>158</v>
      </c>
      <c r="B41" s="14" t="s">
        <v>159</v>
      </c>
      <c r="C41" s="15" t="s">
        <v>160</v>
      </c>
      <c r="D41" s="15" t="s">
        <v>161</v>
      </c>
      <c r="E41" s="10"/>
      <c r="F41" s="10"/>
      <c r="G41" s="15"/>
    </row>
    <row r="42" spans="1:7" ht="45" customHeight="1">
      <c r="A42" s="10" t="s">
        <v>162</v>
      </c>
      <c r="B42" s="14" t="s">
        <v>163</v>
      </c>
      <c r="C42" s="15" t="s">
        <v>164</v>
      </c>
      <c r="D42" s="15" t="s">
        <v>165</v>
      </c>
      <c r="E42" s="10"/>
      <c r="F42" s="10"/>
      <c r="G42" s="15"/>
    </row>
  </sheetData>
  <autoFilter ref="A1:G1" xr:uid="{00000000-0009-0000-0000-000001000000}"/>
  <mergeCells count="7">
    <mergeCell ref="A34:G34"/>
    <mergeCell ref="A39:G39"/>
    <mergeCell ref="A2:G2"/>
    <mergeCell ref="A7:G7"/>
    <mergeCell ref="A12:G12"/>
    <mergeCell ref="A18:G18"/>
    <mergeCell ref="A24:G24"/>
  </mergeCells>
  <phoneticPr fontId="14" type="noConversion"/>
  <conditionalFormatting sqref="F2:F42">
    <cfRule type="cellIs" dxfId="5" priority="2" operator="equal">
      <formula>"적합"</formula>
    </cfRule>
    <cfRule type="cellIs" dxfId="4" priority="3" operator="equal">
      <formula>"관찰"</formula>
    </cfRule>
    <cfRule type="cellIs" dxfId="3" priority="4" operator="equal">
      <formula>"부적합"</formula>
    </cfRule>
  </conditionalFormatting>
  <dataValidations count="2">
    <dataValidation type="list" allowBlank="1" sqref="F3:F6 F8:F11 F13:F17 F19:F23 F25:F33 F35:F38 F40:F42" xr:uid="{00000000-0002-0000-0100-000000000000}">
      <formula1>"적합,관찰,부적합,해당없음"</formula1>
      <formula2>0</formula2>
    </dataValidation>
    <dataValidation type="list" allowBlank="1" sqref="E3:E6 E8:E11 E13:E17 E19:E23 E25:E33 E35:E38 E40:E42" xr:uid="{00000000-0002-0000-0100-000001000000}">
      <formula1>"문서확인,현장확인,면담,기록확인"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L31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6640625" defaultRowHeight="15"/>
  <cols>
    <col min="1" max="1" width="6" customWidth="1"/>
    <col min="2" max="2" width="12" customWidth="1"/>
    <col min="3" max="3" width="10" customWidth="1"/>
    <col min="4" max="4" width="12" customWidth="1"/>
    <col min="5" max="5" width="35" customWidth="1"/>
    <col min="6" max="6" width="30" customWidth="1"/>
    <col min="7" max="7" width="35" customWidth="1"/>
    <col min="8" max="8" width="10" customWidth="1"/>
    <col min="9" max="10" width="13" customWidth="1"/>
    <col min="11" max="11" width="25" customWidth="1"/>
    <col min="12" max="12" width="10" customWidth="1"/>
  </cols>
  <sheetData>
    <row r="1" spans="1:12" ht="30" customHeight="1">
      <c r="A1" s="17" t="s">
        <v>166</v>
      </c>
      <c r="B1" s="9" t="s">
        <v>167</v>
      </c>
      <c r="C1" s="9" t="s">
        <v>16</v>
      </c>
      <c r="D1" s="9" t="s">
        <v>168</v>
      </c>
      <c r="E1" s="9" t="s">
        <v>169</v>
      </c>
      <c r="F1" s="9" t="s">
        <v>170</v>
      </c>
      <c r="G1" s="9" t="s">
        <v>171</v>
      </c>
      <c r="H1" s="9" t="s">
        <v>172</v>
      </c>
      <c r="I1" s="9" t="s">
        <v>173</v>
      </c>
      <c r="J1" s="9" t="s">
        <v>174</v>
      </c>
      <c r="K1" s="9" t="s">
        <v>175</v>
      </c>
      <c r="L1" s="9" t="s">
        <v>176</v>
      </c>
    </row>
    <row r="2" spans="1:12" ht="39.75" customHeight="1">
      <c r="A2" s="10">
        <v>1</v>
      </c>
      <c r="B2" s="10"/>
      <c r="C2" s="10"/>
      <c r="D2" s="10"/>
      <c r="E2" s="15"/>
      <c r="F2" s="15"/>
      <c r="G2" s="15"/>
      <c r="H2" s="10"/>
      <c r="I2" s="10"/>
      <c r="J2" s="10"/>
      <c r="K2" s="15"/>
      <c r="L2" s="10"/>
    </row>
    <row r="3" spans="1:12" ht="39.75" customHeight="1">
      <c r="A3" s="10">
        <v>2</v>
      </c>
      <c r="B3" s="10"/>
      <c r="C3" s="10"/>
      <c r="D3" s="10"/>
      <c r="E3" s="15"/>
      <c r="F3" s="15"/>
      <c r="G3" s="15"/>
      <c r="H3" s="10"/>
      <c r="I3" s="10"/>
      <c r="J3" s="10"/>
      <c r="K3" s="15"/>
      <c r="L3" s="10"/>
    </row>
    <row r="4" spans="1:12" ht="39.75" customHeight="1">
      <c r="A4" s="10">
        <v>3</v>
      </c>
      <c r="B4" s="10"/>
      <c r="C4" s="10"/>
      <c r="D4" s="10"/>
      <c r="E4" s="15"/>
      <c r="F4" s="15"/>
      <c r="G4" s="15"/>
      <c r="H4" s="10"/>
      <c r="I4" s="10"/>
      <c r="J4" s="10"/>
      <c r="K4" s="15"/>
      <c r="L4" s="10"/>
    </row>
    <row r="5" spans="1:12" ht="39.75" customHeight="1">
      <c r="A5" s="10">
        <v>4</v>
      </c>
      <c r="B5" s="10"/>
      <c r="C5" s="10"/>
      <c r="D5" s="10"/>
      <c r="E5" s="15"/>
      <c r="F5" s="15"/>
      <c r="G5" s="15"/>
      <c r="H5" s="10"/>
      <c r="I5" s="10"/>
      <c r="J5" s="10"/>
      <c r="K5" s="15"/>
      <c r="L5" s="10"/>
    </row>
    <row r="6" spans="1:12" ht="39.75" customHeight="1">
      <c r="A6" s="10">
        <v>5</v>
      </c>
      <c r="B6" s="10"/>
      <c r="C6" s="10"/>
      <c r="D6" s="10"/>
      <c r="E6" s="15"/>
      <c r="F6" s="15"/>
      <c r="G6" s="15"/>
      <c r="H6" s="10"/>
      <c r="I6" s="10"/>
      <c r="J6" s="10"/>
      <c r="K6" s="15"/>
      <c r="L6" s="10"/>
    </row>
    <row r="7" spans="1:12" ht="39.75" customHeight="1">
      <c r="A7" s="10">
        <v>6</v>
      </c>
      <c r="B7" s="10"/>
      <c r="C7" s="10"/>
      <c r="D7" s="10"/>
      <c r="E7" s="15"/>
      <c r="F7" s="15"/>
      <c r="G7" s="15"/>
      <c r="H7" s="10"/>
      <c r="I7" s="10"/>
      <c r="J7" s="10"/>
      <c r="K7" s="15"/>
      <c r="L7" s="10"/>
    </row>
    <row r="8" spans="1:12" ht="39.75" customHeight="1">
      <c r="A8" s="10">
        <v>7</v>
      </c>
      <c r="B8" s="10"/>
      <c r="C8" s="10"/>
      <c r="D8" s="10"/>
      <c r="E8" s="15"/>
      <c r="F8" s="15"/>
      <c r="G8" s="15"/>
      <c r="H8" s="10"/>
      <c r="I8" s="10"/>
      <c r="J8" s="10"/>
      <c r="K8" s="15"/>
      <c r="L8" s="10"/>
    </row>
    <row r="9" spans="1:12" ht="39.75" customHeight="1">
      <c r="A9" s="10">
        <v>8</v>
      </c>
      <c r="B9" s="10"/>
      <c r="C9" s="10"/>
      <c r="D9" s="10"/>
      <c r="E9" s="15"/>
      <c r="F9" s="15"/>
      <c r="G9" s="15"/>
      <c r="H9" s="10"/>
      <c r="I9" s="10"/>
      <c r="J9" s="10"/>
      <c r="K9" s="15"/>
      <c r="L9" s="10"/>
    </row>
    <row r="10" spans="1:12" ht="39.75" customHeight="1">
      <c r="A10" s="10">
        <v>9</v>
      </c>
      <c r="B10" s="10"/>
      <c r="C10" s="10"/>
      <c r="D10" s="10"/>
      <c r="E10" s="15"/>
      <c r="F10" s="15"/>
      <c r="G10" s="15"/>
      <c r="H10" s="10"/>
      <c r="I10" s="10"/>
      <c r="J10" s="10"/>
      <c r="K10" s="15"/>
      <c r="L10" s="10"/>
    </row>
    <row r="11" spans="1:12" ht="39.75" customHeight="1">
      <c r="A11" s="10">
        <v>10</v>
      </c>
      <c r="B11" s="10"/>
      <c r="C11" s="10"/>
      <c r="D11" s="10"/>
      <c r="E11" s="15"/>
      <c r="F11" s="15"/>
      <c r="G11" s="15"/>
      <c r="H11" s="10"/>
      <c r="I11" s="10"/>
      <c r="J11" s="10"/>
      <c r="K11" s="15"/>
      <c r="L11" s="10"/>
    </row>
    <row r="12" spans="1:12" ht="39.75" customHeight="1">
      <c r="A12" s="10">
        <v>11</v>
      </c>
      <c r="B12" s="10"/>
      <c r="C12" s="10"/>
      <c r="D12" s="10"/>
      <c r="E12" s="15"/>
      <c r="F12" s="15"/>
      <c r="G12" s="15"/>
      <c r="H12" s="10"/>
      <c r="I12" s="10"/>
      <c r="J12" s="10"/>
      <c r="K12" s="15"/>
      <c r="L12" s="10"/>
    </row>
    <row r="13" spans="1:12" ht="39.75" customHeight="1">
      <c r="A13" s="10">
        <v>12</v>
      </c>
      <c r="B13" s="10"/>
      <c r="C13" s="10"/>
      <c r="D13" s="10"/>
      <c r="E13" s="15"/>
      <c r="F13" s="15"/>
      <c r="G13" s="15"/>
      <c r="H13" s="10"/>
      <c r="I13" s="10"/>
      <c r="J13" s="10"/>
      <c r="K13" s="15"/>
      <c r="L13" s="10"/>
    </row>
    <row r="14" spans="1:12" ht="39.75" customHeight="1">
      <c r="A14" s="10">
        <v>13</v>
      </c>
      <c r="B14" s="10"/>
      <c r="C14" s="10"/>
      <c r="D14" s="10"/>
      <c r="E14" s="15"/>
      <c r="F14" s="15"/>
      <c r="G14" s="15"/>
      <c r="H14" s="10"/>
      <c r="I14" s="10"/>
      <c r="J14" s="10"/>
      <c r="K14" s="15"/>
      <c r="L14" s="10"/>
    </row>
    <row r="15" spans="1:12" ht="39.75" customHeight="1">
      <c r="A15" s="10">
        <v>14</v>
      </c>
      <c r="B15" s="10"/>
      <c r="C15" s="10"/>
      <c r="D15" s="10"/>
      <c r="E15" s="15"/>
      <c r="F15" s="15"/>
      <c r="G15" s="15"/>
      <c r="H15" s="10"/>
      <c r="I15" s="10"/>
      <c r="J15" s="10"/>
      <c r="K15" s="15"/>
      <c r="L15" s="10"/>
    </row>
    <row r="16" spans="1:12" ht="39.75" customHeight="1">
      <c r="A16" s="10">
        <v>15</v>
      </c>
      <c r="B16" s="10"/>
      <c r="C16" s="10"/>
      <c r="D16" s="10"/>
      <c r="E16" s="15"/>
      <c r="F16" s="15"/>
      <c r="G16" s="15"/>
      <c r="H16" s="10"/>
      <c r="I16" s="10"/>
      <c r="J16" s="10"/>
      <c r="K16" s="15"/>
      <c r="L16" s="10"/>
    </row>
    <row r="17" spans="1:12" ht="39.75" customHeight="1">
      <c r="A17" s="10">
        <v>16</v>
      </c>
      <c r="B17" s="10"/>
      <c r="C17" s="10"/>
      <c r="D17" s="10"/>
      <c r="E17" s="15"/>
      <c r="F17" s="15"/>
      <c r="G17" s="15"/>
      <c r="H17" s="10"/>
      <c r="I17" s="10"/>
      <c r="J17" s="10"/>
      <c r="K17" s="15"/>
      <c r="L17" s="10"/>
    </row>
    <row r="18" spans="1:12" ht="39.75" customHeight="1">
      <c r="A18" s="10">
        <v>17</v>
      </c>
      <c r="B18" s="10"/>
      <c r="C18" s="10"/>
      <c r="D18" s="10"/>
      <c r="E18" s="15"/>
      <c r="F18" s="15"/>
      <c r="G18" s="15"/>
      <c r="H18" s="10"/>
      <c r="I18" s="10"/>
      <c r="J18" s="10"/>
      <c r="K18" s="15"/>
      <c r="L18" s="10"/>
    </row>
    <row r="19" spans="1:12" ht="39.75" customHeight="1">
      <c r="A19" s="10">
        <v>18</v>
      </c>
      <c r="B19" s="10"/>
      <c r="C19" s="10"/>
      <c r="D19" s="10"/>
      <c r="E19" s="15"/>
      <c r="F19" s="15"/>
      <c r="G19" s="15"/>
      <c r="H19" s="10"/>
      <c r="I19" s="10"/>
      <c r="J19" s="10"/>
      <c r="K19" s="15"/>
      <c r="L19" s="10"/>
    </row>
    <row r="20" spans="1:12" ht="39.75" customHeight="1">
      <c r="A20" s="10">
        <v>19</v>
      </c>
      <c r="B20" s="10"/>
      <c r="C20" s="10"/>
      <c r="D20" s="10"/>
      <c r="E20" s="15"/>
      <c r="F20" s="15"/>
      <c r="G20" s="15"/>
      <c r="H20" s="10"/>
      <c r="I20" s="10"/>
      <c r="J20" s="10"/>
      <c r="K20" s="15"/>
      <c r="L20" s="10"/>
    </row>
    <row r="21" spans="1:12" ht="39.75" customHeight="1">
      <c r="A21" s="10">
        <v>20</v>
      </c>
      <c r="B21" s="10"/>
      <c r="C21" s="10"/>
      <c r="D21" s="10"/>
      <c r="E21" s="15"/>
      <c r="F21" s="15"/>
      <c r="G21" s="15"/>
      <c r="H21" s="10"/>
      <c r="I21" s="10"/>
      <c r="J21" s="10"/>
      <c r="K21" s="15"/>
      <c r="L21" s="10"/>
    </row>
    <row r="22" spans="1:12" ht="39.75" customHeight="1">
      <c r="A22" s="10">
        <v>21</v>
      </c>
      <c r="B22" s="10"/>
      <c r="C22" s="10"/>
      <c r="D22" s="10"/>
      <c r="E22" s="15"/>
      <c r="F22" s="15"/>
      <c r="G22" s="15"/>
      <c r="H22" s="10"/>
      <c r="I22" s="10"/>
      <c r="J22" s="10"/>
      <c r="K22" s="15"/>
      <c r="L22" s="10"/>
    </row>
    <row r="23" spans="1:12" ht="39.75" customHeight="1">
      <c r="A23" s="10">
        <v>22</v>
      </c>
      <c r="B23" s="10"/>
      <c r="C23" s="10"/>
      <c r="D23" s="10"/>
      <c r="E23" s="15"/>
      <c r="F23" s="15"/>
      <c r="G23" s="15"/>
      <c r="H23" s="10"/>
      <c r="I23" s="10"/>
      <c r="J23" s="10"/>
      <c r="K23" s="15"/>
      <c r="L23" s="10"/>
    </row>
    <row r="24" spans="1:12" ht="39.75" customHeight="1">
      <c r="A24" s="10">
        <v>23</v>
      </c>
      <c r="B24" s="10"/>
      <c r="C24" s="10"/>
      <c r="D24" s="10"/>
      <c r="E24" s="15"/>
      <c r="F24" s="15"/>
      <c r="G24" s="15"/>
      <c r="H24" s="10"/>
      <c r="I24" s="10"/>
      <c r="J24" s="10"/>
      <c r="K24" s="15"/>
      <c r="L24" s="10"/>
    </row>
    <row r="25" spans="1:12" ht="39.75" customHeight="1">
      <c r="A25" s="10">
        <v>24</v>
      </c>
      <c r="B25" s="10"/>
      <c r="C25" s="10"/>
      <c r="D25" s="10"/>
      <c r="E25" s="15"/>
      <c r="F25" s="15"/>
      <c r="G25" s="15"/>
      <c r="H25" s="10"/>
      <c r="I25" s="10"/>
      <c r="J25" s="10"/>
      <c r="K25" s="15"/>
      <c r="L25" s="10"/>
    </row>
    <row r="26" spans="1:12" ht="39.75" customHeight="1">
      <c r="A26" s="10">
        <v>25</v>
      </c>
      <c r="B26" s="10"/>
      <c r="C26" s="10"/>
      <c r="D26" s="10"/>
      <c r="E26" s="15"/>
      <c r="F26" s="15"/>
      <c r="G26" s="15"/>
      <c r="H26" s="10"/>
      <c r="I26" s="10"/>
      <c r="J26" s="10"/>
      <c r="K26" s="15"/>
      <c r="L26" s="10"/>
    </row>
    <row r="27" spans="1:12" ht="39.75" customHeight="1">
      <c r="A27" s="10">
        <v>26</v>
      </c>
      <c r="B27" s="10"/>
      <c r="C27" s="10"/>
      <c r="D27" s="10"/>
      <c r="E27" s="15"/>
      <c r="F27" s="15"/>
      <c r="G27" s="15"/>
      <c r="H27" s="10"/>
      <c r="I27" s="10"/>
      <c r="J27" s="10"/>
      <c r="K27" s="15"/>
      <c r="L27" s="10"/>
    </row>
    <row r="28" spans="1:12" ht="39.75" customHeight="1">
      <c r="A28" s="10">
        <v>27</v>
      </c>
      <c r="B28" s="10"/>
      <c r="C28" s="10"/>
      <c r="D28" s="10"/>
      <c r="E28" s="15"/>
      <c r="F28" s="15"/>
      <c r="G28" s="15"/>
      <c r="H28" s="10"/>
      <c r="I28" s="10"/>
      <c r="J28" s="10"/>
      <c r="K28" s="15"/>
      <c r="L28" s="10"/>
    </row>
    <row r="29" spans="1:12" ht="39.75" customHeight="1">
      <c r="A29" s="10">
        <v>28</v>
      </c>
      <c r="B29" s="10"/>
      <c r="C29" s="10"/>
      <c r="D29" s="10"/>
      <c r="E29" s="15"/>
      <c r="F29" s="15"/>
      <c r="G29" s="15"/>
      <c r="H29" s="10"/>
      <c r="I29" s="10"/>
      <c r="J29" s="10"/>
      <c r="K29" s="15"/>
      <c r="L29" s="10"/>
    </row>
    <row r="30" spans="1:12" ht="39.75" customHeight="1">
      <c r="A30" s="10">
        <v>29</v>
      </c>
      <c r="B30" s="10"/>
      <c r="C30" s="10"/>
      <c r="D30" s="10"/>
      <c r="E30" s="15"/>
      <c r="F30" s="15"/>
      <c r="G30" s="15"/>
      <c r="H30" s="10"/>
      <c r="I30" s="10"/>
      <c r="J30" s="10"/>
      <c r="K30" s="15"/>
      <c r="L30" s="10"/>
    </row>
    <row r="31" spans="1:12" ht="39.75" customHeight="1">
      <c r="A31" s="10">
        <v>30</v>
      </c>
      <c r="B31" s="10"/>
      <c r="C31" s="10"/>
      <c r="D31" s="10"/>
      <c r="E31" s="15"/>
      <c r="F31" s="15"/>
      <c r="G31" s="15"/>
      <c r="H31" s="10"/>
      <c r="I31" s="10"/>
      <c r="J31" s="10"/>
      <c r="K31" s="15"/>
      <c r="L31" s="10"/>
    </row>
  </sheetData>
  <autoFilter ref="A1:L1" xr:uid="{00000000-0009-0000-0000-000002000000}"/>
  <phoneticPr fontId="14" type="noConversion"/>
  <conditionalFormatting sqref="L2:L31">
    <cfRule type="cellIs" dxfId="2" priority="2" operator="equal">
      <formula>"종결"</formula>
    </cfRule>
    <cfRule type="cellIs" dxfId="1" priority="3" operator="equal">
      <formula>"기한초과"</formula>
    </cfRule>
    <cfRule type="cellIs" dxfId="0" priority="4" operator="equal">
      <formula>"시정조치중"</formula>
    </cfRule>
  </conditionalFormatting>
  <dataValidations count="2">
    <dataValidation type="list" allowBlank="1" sqref="D2:D31" xr:uid="{00000000-0002-0000-0200-000000000000}">
      <formula1>"부적합,관찰사항"</formula1>
      <formula2>0</formula2>
    </dataValidation>
    <dataValidation type="list" allowBlank="1" sqref="L2:L31" xr:uid="{00000000-0002-0000-0200-000001000000}">
      <formula1>"시정조치중,완료(효과확인전),종결,기한초과"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23"/>
  <sheetViews>
    <sheetView zoomScaleNormal="100" workbookViewId="0"/>
  </sheetViews>
  <sheetFormatPr baseColWidth="10" defaultColWidth="8.6640625" defaultRowHeight="15"/>
  <cols>
    <col min="1" max="8" width="16" customWidth="1"/>
  </cols>
  <sheetData>
    <row r="1" spans="1:8" ht="39.75" customHeight="1">
      <c r="A1" s="7" t="s">
        <v>177</v>
      </c>
      <c r="B1" s="7"/>
      <c r="C1" s="7"/>
      <c r="D1" s="7"/>
      <c r="E1" s="7"/>
      <c r="F1" s="7"/>
      <c r="G1" s="7"/>
      <c r="H1" s="7"/>
    </row>
    <row r="3" spans="1:8" ht="24.75" customHeight="1">
      <c r="A3" s="3" t="s">
        <v>178</v>
      </c>
      <c r="B3" s="3"/>
      <c r="C3" s="3" t="s">
        <v>179</v>
      </c>
      <c r="D3" s="3"/>
      <c r="E3" s="3" t="s">
        <v>180</v>
      </c>
      <c r="F3" s="3"/>
      <c r="G3" s="3" t="s">
        <v>181</v>
      </c>
      <c r="H3" s="3"/>
    </row>
    <row r="4" spans="1:8" ht="39.75" customHeight="1">
      <c r="A4" s="2">
        <f>IF(심사개요!B22=0,"—",심사개요!C22/심사개요!B22)</f>
        <v>0</v>
      </c>
      <c r="B4" s="2"/>
      <c r="C4" s="1">
        <f>심사개요!E22</f>
        <v>0</v>
      </c>
      <c r="D4" s="1"/>
      <c r="E4" s="1">
        <f>심사개요!D22</f>
        <v>0</v>
      </c>
      <c r="F4" s="1"/>
      <c r="G4" s="2">
        <f>IF(COUNTA(부적합관리!A2:A31)=0,"—",COUNTIF(부적합관리!L2:L31,"종결")/COUNTA(부적합관리!A2:A31))</f>
        <v>0</v>
      </c>
      <c r="H4" s="2"/>
    </row>
    <row r="6" spans="1:8" ht="16">
      <c r="A6" s="5" t="s">
        <v>182</v>
      </c>
      <c r="B6" s="5"/>
      <c r="C6" s="5"/>
      <c r="D6" s="5"/>
      <c r="E6" s="5"/>
      <c r="F6" s="5"/>
    </row>
    <row r="7" spans="1:8" ht="16">
      <c r="A7" s="9" t="s">
        <v>183</v>
      </c>
      <c r="B7" s="9" t="s">
        <v>17</v>
      </c>
      <c r="C7" s="9" t="s">
        <v>184</v>
      </c>
      <c r="D7" s="9" t="s">
        <v>185</v>
      </c>
      <c r="E7" s="9" t="s">
        <v>186</v>
      </c>
      <c r="F7" s="9" t="s">
        <v>7</v>
      </c>
    </row>
    <row r="8" spans="1:8" ht="16">
      <c r="A8" s="10" t="str">
        <f>심사개요!A15</f>
        <v>4. 조직의 상황</v>
      </c>
      <c r="B8" s="10">
        <f>심사개요!B15</f>
        <v>5</v>
      </c>
      <c r="C8" s="10">
        <f>심사개요!C15</f>
        <v>0</v>
      </c>
      <c r="D8" s="10">
        <f>심사개요!D15</f>
        <v>0</v>
      </c>
      <c r="E8" s="10">
        <f>심사개요!E15</f>
        <v>0</v>
      </c>
      <c r="F8" s="11">
        <f>심사개요!F15</f>
        <v>0</v>
      </c>
    </row>
    <row r="9" spans="1:8" ht="32">
      <c r="A9" s="10" t="str">
        <f>심사개요!A16</f>
        <v>5. 리더십과 근로자 참여</v>
      </c>
      <c r="B9" s="10">
        <f>심사개요!B16</f>
        <v>5</v>
      </c>
      <c r="C9" s="10">
        <f>심사개요!C16</f>
        <v>0</v>
      </c>
      <c r="D9" s="10">
        <f>심사개요!D16</f>
        <v>0</v>
      </c>
      <c r="E9" s="10">
        <f>심사개요!E16</f>
        <v>0</v>
      </c>
      <c r="F9" s="11">
        <f>심사개요!F16</f>
        <v>0</v>
      </c>
    </row>
    <row r="10" spans="1:8" ht="16">
      <c r="A10" s="10" t="str">
        <f>심사개요!A17</f>
        <v>6. 계획</v>
      </c>
      <c r="B10" s="10">
        <f>심사개요!B17</f>
        <v>6</v>
      </c>
      <c r="C10" s="10">
        <f>심사개요!C17</f>
        <v>0</v>
      </c>
      <c r="D10" s="10">
        <f>심사개요!D17</f>
        <v>0</v>
      </c>
      <c r="E10" s="10">
        <f>심사개요!E17</f>
        <v>0</v>
      </c>
      <c r="F10" s="11">
        <f>심사개요!F17</f>
        <v>0</v>
      </c>
    </row>
    <row r="11" spans="1:8" ht="16">
      <c r="A11" s="10" t="str">
        <f>심사개요!A18</f>
        <v>7. 지원</v>
      </c>
      <c r="B11" s="10">
        <f>심사개요!B18</f>
        <v>6</v>
      </c>
      <c r="C11" s="10">
        <f>심사개요!C18</f>
        <v>0</v>
      </c>
      <c r="D11" s="10">
        <f>심사개요!D18</f>
        <v>0</v>
      </c>
      <c r="E11" s="10">
        <f>심사개요!E18</f>
        <v>0</v>
      </c>
      <c r="F11" s="11">
        <f>심사개요!F18</f>
        <v>0</v>
      </c>
    </row>
    <row r="12" spans="1:8" ht="16">
      <c r="A12" s="10" t="str">
        <f>심사개요!A19</f>
        <v>8. 운용</v>
      </c>
      <c r="B12" s="10">
        <f>심사개요!B19</f>
        <v>10</v>
      </c>
      <c r="C12" s="10">
        <f>심사개요!C19</f>
        <v>0</v>
      </c>
      <c r="D12" s="10">
        <f>심사개요!D19</f>
        <v>0</v>
      </c>
      <c r="E12" s="10">
        <f>심사개요!E19</f>
        <v>0</v>
      </c>
      <c r="F12" s="11">
        <f>심사개요!F19</f>
        <v>0</v>
      </c>
    </row>
    <row r="13" spans="1:8" ht="16">
      <c r="A13" s="10" t="str">
        <f>심사개요!A20</f>
        <v>9. 성과평가</v>
      </c>
      <c r="B13" s="10">
        <f>심사개요!B20</f>
        <v>5</v>
      </c>
      <c r="C13" s="10">
        <f>심사개요!C20</f>
        <v>0</v>
      </c>
      <c r="D13" s="10">
        <f>심사개요!D20</f>
        <v>0</v>
      </c>
      <c r="E13" s="10">
        <f>심사개요!E20</f>
        <v>0</v>
      </c>
      <c r="F13" s="11">
        <f>심사개요!F20</f>
        <v>0</v>
      </c>
    </row>
    <row r="14" spans="1:8" ht="16">
      <c r="A14" s="10" t="str">
        <f>심사개요!A21</f>
        <v>10. 개선</v>
      </c>
      <c r="B14" s="10">
        <f>심사개요!B21</f>
        <v>4</v>
      </c>
      <c r="C14" s="10">
        <f>심사개요!C21</f>
        <v>0</v>
      </c>
      <c r="D14" s="10">
        <f>심사개요!D21</f>
        <v>0</v>
      </c>
      <c r="E14" s="10">
        <f>심사개요!E21</f>
        <v>0</v>
      </c>
      <c r="F14" s="11">
        <f>심사개요!F21</f>
        <v>0</v>
      </c>
    </row>
    <row r="15" spans="1:8">
      <c r="A15" s="18" t="s">
        <v>15</v>
      </c>
      <c r="B15" s="18">
        <f>심사개요!B22</f>
        <v>41</v>
      </c>
      <c r="C15" s="18">
        <f>심사개요!C22</f>
        <v>0</v>
      </c>
      <c r="D15" s="18">
        <f>심사개요!D22</f>
        <v>0</v>
      </c>
      <c r="E15" s="18">
        <f>심사개요!E22</f>
        <v>0</v>
      </c>
      <c r="F15" s="19">
        <f>심사개요!F22</f>
        <v>0</v>
      </c>
    </row>
    <row r="17" spans="1:6" ht="16">
      <c r="A17" s="5" t="s">
        <v>187</v>
      </c>
      <c r="B17" s="5"/>
      <c r="C17" s="5"/>
      <c r="D17" s="5"/>
      <c r="E17" s="5"/>
      <c r="F17" s="5"/>
    </row>
    <row r="18" spans="1:6" ht="16">
      <c r="A18" s="9" t="s">
        <v>2</v>
      </c>
      <c r="B18" s="9" t="s">
        <v>188</v>
      </c>
    </row>
    <row r="19" spans="1:6">
      <c r="A19" s="20" t="s">
        <v>189</v>
      </c>
      <c r="B19" s="10">
        <f>COUNTIF(부적합관리!L2:L31,"시정조치중")</f>
        <v>0</v>
      </c>
    </row>
    <row r="20" spans="1:6" ht="16">
      <c r="A20" s="20" t="s">
        <v>190</v>
      </c>
      <c r="B20" s="10">
        <f>COUNTIF(부적합관리!L2:L31,"완료(효과확인전)")</f>
        <v>0</v>
      </c>
    </row>
    <row r="21" spans="1:6">
      <c r="A21" s="20" t="s">
        <v>191</v>
      </c>
      <c r="B21" s="10">
        <f>COUNTIF(부적합관리!L2:L31,"종결")</f>
        <v>0</v>
      </c>
    </row>
    <row r="22" spans="1:6">
      <c r="A22" s="20" t="s">
        <v>192</v>
      </c>
      <c r="B22" s="10">
        <f>COUNTIF(부적합관리!L2:L31,"기한초과")</f>
        <v>0</v>
      </c>
    </row>
    <row r="23" spans="1:6">
      <c r="A23" s="12" t="s">
        <v>15</v>
      </c>
      <c r="B23" s="10">
        <f>SUM(B19:B22)</f>
        <v>0</v>
      </c>
    </row>
  </sheetData>
  <mergeCells count="11">
    <mergeCell ref="A17:F17"/>
    <mergeCell ref="A4:B4"/>
    <mergeCell ref="C4:D4"/>
    <mergeCell ref="E4:F4"/>
    <mergeCell ref="G4:H4"/>
    <mergeCell ref="A6:F6"/>
    <mergeCell ref="A1:H1"/>
    <mergeCell ref="A3:B3"/>
    <mergeCell ref="C3:D3"/>
    <mergeCell ref="E3:F3"/>
    <mergeCell ref="G3:H3"/>
  </mergeCells>
  <phoneticPr fontId="14" type="noConversion"/>
  <pageMargins left="0.75" right="0.75" top="1" bottom="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D7D31"/>
  </sheetPr>
  <dimension ref="A1:F28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6640625" defaultRowHeight="15"/>
  <cols>
    <col min="1" max="1" width="6" customWidth="1"/>
    <col min="2" max="2" width="10" customWidth="1"/>
    <col min="3" max="3" width="45" customWidth="1"/>
    <col min="4" max="5" width="14" customWidth="1"/>
    <col min="6" max="6" width="30" customWidth="1"/>
  </cols>
  <sheetData>
    <row r="1" spans="1:6" ht="30" customHeight="1">
      <c r="A1" s="17" t="s">
        <v>166</v>
      </c>
      <c r="B1" s="9" t="s">
        <v>16</v>
      </c>
      <c r="C1" s="9" t="s">
        <v>193</v>
      </c>
      <c r="D1" s="9" t="s">
        <v>194</v>
      </c>
      <c r="E1" s="9" t="s">
        <v>195</v>
      </c>
      <c r="F1" s="9" t="s">
        <v>196</v>
      </c>
    </row>
    <row r="2" spans="1:6" ht="25.5" customHeight="1">
      <c r="A2" s="10">
        <v>1</v>
      </c>
      <c r="B2" s="10" t="s">
        <v>197</v>
      </c>
      <c r="C2" s="15" t="s">
        <v>27</v>
      </c>
      <c r="D2" s="21"/>
      <c r="E2" s="21"/>
      <c r="F2" s="22"/>
    </row>
    <row r="3" spans="1:6" ht="25.5" customHeight="1">
      <c r="A3" s="10">
        <v>2</v>
      </c>
      <c r="B3" s="10" t="s">
        <v>197</v>
      </c>
      <c r="C3" s="15" t="s">
        <v>31</v>
      </c>
      <c r="D3" s="21"/>
      <c r="E3" s="21"/>
      <c r="F3" s="22"/>
    </row>
    <row r="4" spans="1:6" ht="25.5" customHeight="1">
      <c r="A4" s="10">
        <v>3</v>
      </c>
      <c r="B4" s="10" t="s">
        <v>197</v>
      </c>
      <c r="C4" s="15" t="s">
        <v>198</v>
      </c>
      <c r="D4" s="21"/>
      <c r="E4" s="21"/>
      <c r="F4" s="22"/>
    </row>
    <row r="5" spans="1:6" ht="25.5" customHeight="1">
      <c r="A5" s="10">
        <v>4</v>
      </c>
      <c r="B5" s="10" t="s">
        <v>197</v>
      </c>
      <c r="C5" s="15" t="s">
        <v>199</v>
      </c>
      <c r="D5" s="21"/>
      <c r="E5" s="21"/>
      <c r="F5" s="22"/>
    </row>
    <row r="6" spans="1:6" ht="25.5" customHeight="1">
      <c r="A6" s="10">
        <v>5</v>
      </c>
      <c r="B6" s="10" t="s">
        <v>200</v>
      </c>
      <c r="C6" s="15" t="s">
        <v>201</v>
      </c>
      <c r="D6" s="21"/>
      <c r="E6" s="21"/>
      <c r="F6" s="22"/>
    </row>
    <row r="7" spans="1:6" ht="25.5" customHeight="1">
      <c r="A7" s="10">
        <v>6</v>
      </c>
      <c r="B7" s="10" t="s">
        <v>200</v>
      </c>
      <c r="C7" s="15" t="s">
        <v>202</v>
      </c>
      <c r="D7" s="21"/>
      <c r="E7" s="21"/>
      <c r="F7" s="22"/>
    </row>
    <row r="8" spans="1:6" ht="25.5" customHeight="1">
      <c r="A8" s="10">
        <v>7</v>
      </c>
      <c r="B8" s="10" t="s">
        <v>200</v>
      </c>
      <c r="C8" s="15" t="s">
        <v>203</v>
      </c>
      <c r="D8" s="21"/>
      <c r="E8" s="21"/>
      <c r="F8" s="22"/>
    </row>
    <row r="9" spans="1:6" ht="25.5" customHeight="1">
      <c r="A9" s="10">
        <v>8</v>
      </c>
      <c r="B9" s="10" t="s">
        <v>204</v>
      </c>
      <c r="C9" s="15" t="s">
        <v>205</v>
      </c>
      <c r="D9" s="21"/>
      <c r="E9" s="21"/>
      <c r="F9" s="22"/>
    </row>
    <row r="10" spans="1:6" ht="25.5" customHeight="1">
      <c r="A10" s="10">
        <v>9</v>
      </c>
      <c r="B10" s="10" t="s">
        <v>204</v>
      </c>
      <c r="C10" s="15" t="s">
        <v>206</v>
      </c>
      <c r="D10" s="21"/>
      <c r="E10" s="21"/>
      <c r="F10" s="22"/>
    </row>
    <row r="11" spans="1:6" ht="25.5" customHeight="1">
      <c r="A11" s="10">
        <v>10</v>
      </c>
      <c r="B11" s="10" t="s">
        <v>204</v>
      </c>
      <c r="C11" s="15" t="s">
        <v>77</v>
      </c>
      <c r="D11" s="21"/>
      <c r="E11" s="21"/>
      <c r="F11" s="22"/>
    </row>
    <row r="12" spans="1:6" ht="25.5" customHeight="1">
      <c r="A12" s="10">
        <v>11</v>
      </c>
      <c r="B12" s="10" t="s">
        <v>207</v>
      </c>
      <c r="C12" s="15" t="s">
        <v>208</v>
      </c>
      <c r="D12" s="21"/>
      <c r="E12" s="21"/>
      <c r="F12" s="22"/>
    </row>
    <row r="13" spans="1:6" ht="25.5" customHeight="1">
      <c r="A13" s="10">
        <v>12</v>
      </c>
      <c r="B13" s="10" t="s">
        <v>207</v>
      </c>
      <c r="C13" s="15" t="s">
        <v>209</v>
      </c>
      <c r="D13" s="21"/>
      <c r="E13" s="21"/>
      <c r="F13" s="22"/>
    </row>
    <row r="14" spans="1:6" ht="25.5" customHeight="1">
      <c r="A14" s="10">
        <v>13</v>
      </c>
      <c r="B14" s="10" t="s">
        <v>207</v>
      </c>
      <c r="C14" s="15" t="s">
        <v>210</v>
      </c>
      <c r="D14" s="21"/>
      <c r="E14" s="21"/>
      <c r="F14" s="22"/>
    </row>
    <row r="15" spans="1:6" ht="25.5" customHeight="1">
      <c r="A15" s="10">
        <v>14</v>
      </c>
      <c r="B15" s="10" t="s">
        <v>207</v>
      </c>
      <c r="C15" s="15" t="s">
        <v>211</v>
      </c>
      <c r="D15" s="21"/>
      <c r="E15" s="21"/>
      <c r="F15" s="22"/>
    </row>
    <row r="16" spans="1:6" ht="25.5" customHeight="1">
      <c r="A16" s="10">
        <v>15</v>
      </c>
      <c r="B16" s="10" t="s">
        <v>212</v>
      </c>
      <c r="C16" s="15" t="s">
        <v>213</v>
      </c>
      <c r="D16" s="21"/>
      <c r="E16" s="21"/>
      <c r="F16" s="22"/>
    </row>
    <row r="17" spans="1:6" ht="25.5" customHeight="1">
      <c r="A17" s="10">
        <v>16</v>
      </c>
      <c r="B17" s="10" t="s">
        <v>212</v>
      </c>
      <c r="C17" s="15" t="s">
        <v>214</v>
      </c>
      <c r="D17" s="21"/>
      <c r="E17" s="21"/>
      <c r="F17" s="22"/>
    </row>
    <row r="18" spans="1:6" ht="25.5" customHeight="1">
      <c r="A18" s="10">
        <v>17</v>
      </c>
      <c r="B18" s="10" t="s">
        <v>212</v>
      </c>
      <c r="C18" s="15" t="s">
        <v>215</v>
      </c>
      <c r="D18" s="21"/>
      <c r="E18" s="21"/>
      <c r="F18" s="22"/>
    </row>
    <row r="19" spans="1:6" ht="25.5" customHeight="1">
      <c r="A19" s="10">
        <v>18</v>
      </c>
      <c r="B19" s="10" t="s">
        <v>212</v>
      </c>
      <c r="C19" s="15" t="s">
        <v>216</v>
      </c>
      <c r="D19" s="21"/>
      <c r="E19" s="21"/>
      <c r="F19" s="22"/>
    </row>
    <row r="20" spans="1:6" ht="25.5" customHeight="1">
      <c r="A20" s="10">
        <v>19</v>
      </c>
      <c r="B20" s="10" t="s">
        <v>212</v>
      </c>
      <c r="C20" s="23" t="s">
        <v>217</v>
      </c>
      <c r="D20" s="21"/>
      <c r="E20" s="21"/>
      <c r="F20" s="22"/>
    </row>
    <row r="21" spans="1:6" ht="25.5" customHeight="1">
      <c r="A21" s="10">
        <v>20</v>
      </c>
      <c r="B21" s="10" t="s">
        <v>212</v>
      </c>
      <c r="C21" s="15" t="s">
        <v>218</v>
      </c>
      <c r="D21" s="21"/>
      <c r="E21" s="21"/>
      <c r="F21" s="22"/>
    </row>
    <row r="22" spans="1:6" ht="25.5" customHeight="1">
      <c r="A22" s="10">
        <v>21</v>
      </c>
      <c r="B22" s="10" t="s">
        <v>219</v>
      </c>
      <c r="C22" s="15" t="s">
        <v>220</v>
      </c>
      <c r="D22" s="21"/>
      <c r="E22" s="21"/>
      <c r="F22" s="22"/>
    </row>
    <row r="23" spans="1:6" ht="25.5" customHeight="1">
      <c r="A23" s="10">
        <v>22</v>
      </c>
      <c r="B23" s="10" t="s">
        <v>219</v>
      </c>
      <c r="C23" s="15" t="s">
        <v>144</v>
      </c>
      <c r="D23" s="21"/>
      <c r="E23" s="21"/>
      <c r="F23" s="22"/>
    </row>
    <row r="24" spans="1:6" ht="25.5" customHeight="1">
      <c r="A24" s="10">
        <v>23</v>
      </c>
      <c r="B24" s="10" t="s">
        <v>219</v>
      </c>
      <c r="C24" s="15" t="s">
        <v>221</v>
      </c>
      <c r="D24" s="21"/>
      <c r="E24" s="21"/>
      <c r="F24" s="22"/>
    </row>
    <row r="25" spans="1:6" ht="25.5" customHeight="1">
      <c r="A25" s="10">
        <v>24</v>
      </c>
      <c r="B25" s="10" t="s">
        <v>219</v>
      </c>
      <c r="C25" s="15" t="s">
        <v>222</v>
      </c>
      <c r="D25" s="21"/>
      <c r="E25" s="21"/>
      <c r="F25" s="22"/>
    </row>
    <row r="26" spans="1:6" ht="25.5" customHeight="1">
      <c r="A26" s="10">
        <v>25</v>
      </c>
      <c r="B26" s="10" t="s">
        <v>223</v>
      </c>
      <c r="C26" s="15" t="s">
        <v>224</v>
      </c>
      <c r="D26" s="21"/>
      <c r="E26" s="21"/>
      <c r="F26" s="22"/>
    </row>
    <row r="27" spans="1:6" ht="25.5" customHeight="1">
      <c r="A27" s="10">
        <v>26</v>
      </c>
      <c r="B27" s="10" t="s">
        <v>223</v>
      </c>
      <c r="C27" s="15" t="s">
        <v>225</v>
      </c>
      <c r="D27" s="21"/>
      <c r="E27" s="21"/>
      <c r="F27" s="22"/>
    </row>
    <row r="28" spans="1:6" ht="25.5" customHeight="1">
      <c r="A28" s="10">
        <v>27</v>
      </c>
      <c r="B28" s="10" t="s">
        <v>223</v>
      </c>
      <c r="C28" s="15" t="s">
        <v>226</v>
      </c>
      <c r="D28" s="21"/>
      <c r="E28" s="21"/>
      <c r="F28" s="22"/>
    </row>
  </sheetData>
  <phoneticPr fontId="14" type="noConversion"/>
  <dataValidations count="1">
    <dataValidation type="list" allowBlank="1" sqref="D2:E28" xr:uid="{00000000-0002-0000-0400-000000000000}">
      <formula1>"○,✕"</formula1>
      <formula2>0</formula2>
    </dataValidation>
  </dataValidations>
  <pageMargins left="0.75" right="0.75" top="1" bottom="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심사개요</vt:lpstr>
      <vt:lpstr>심사체크리스트</vt:lpstr>
      <vt:lpstr>부적합관리</vt:lpstr>
      <vt:lpstr>대시보드</vt:lpstr>
      <vt:lpstr>증적목록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성훈 박</cp:lastModifiedBy>
  <cp:revision>0</cp:revision>
  <dcterms:created xsi:type="dcterms:W3CDTF">2026-03-15T06:25:23Z</dcterms:created>
  <dcterms:modified xsi:type="dcterms:W3CDTF">2026-03-15T06:36:25Z</dcterms:modified>
  <dc:language>en-US</dc:language>
</cp:coreProperties>
</file>