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대시보드" sheetId="1" state="visible" r:id="rId3"/>
    <sheet name="매출" sheetId="2" state="visible" r:id="rId4"/>
    <sheet name="비용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<sst xmlns="http://schemas.openxmlformats.org/spreadsheetml/2006/main" count="117" uniqueCount="65">
  <si>
    <t xml:space="preserve">📊 손익계산서 대시보드</t>
  </si>
  <si>
    <t xml:space="preserve">항목</t>
  </si>
  <si>
    <r>
      <rPr>
        <b val="true"/>
        <sz val="10"/>
        <color rgb="FFFFFFFF"/>
        <rFont val="맑은 고딕"/>
        <family val="0"/>
        <charset val="1"/>
      </rPr>
      <t xml:space="preserve">1</t>
    </r>
    <r>
      <rPr>
        <b val="true"/>
        <sz val="10"/>
        <color rgb="FFFFFFFF"/>
        <rFont val="Noto Sans CJK SC"/>
        <family val="2"/>
      </rPr>
      <t xml:space="preserve">월</t>
    </r>
  </si>
  <si>
    <r>
      <rPr>
        <b val="true"/>
        <sz val="10"/>
        <color rgb="FFFFFFFF"/>
        <rFont val="맑은 고딕"/>
        <family val="0"/>
        <charset val="1"/>
      </rPr>
      <t xml:space="preserve">2</t>
    </r>
    <r>
      <rPr>
        <b val="true"/>
        <sz val="10"/>
        <color rgb="FFFFFFFF"/>
        <rFont val="Noto Sans CJK SC"/>
        <family val="2"/>
      </rPr>
      <t xml:space="preserve">월</t>
    </r>
  </si>
  <si>
    <r>
      <rPr>
        <b val="true"/>
        <sz val="10"/>
        <color rgb="FFFFFFFF"/>
        <rFont val="맑은 고딕"/>
        <family val="0"/>
        <charset val="1"/>
      </rPr>
      <t xml:space="preserve">3</t>
    </r>
    <r>
      <rPr>
        <b val="true"/>
        <sz val="10"/>
        <color rgb="FFFFFFFF"/>
        <rFont val="Noto Sans CJK SC"/>
        <family val="2"/>
      </rPr>
      <t xml:space="preserve">월</t>
    </r>
  </si>
  <si>
    <r>
      <rPr>
        <b val="true"/>
        <sz val="10"/>
        <color rgb="FFFFFFFF"/>
        <rFont val="맑은 고딕"/>
        <family val="0"/>
        <charset val="1"/>
      </rPr>
      <t xml:space="preserve">4</t>
    </r>
    <r>
      <rPr>
        <b val="true"/>
        <sz val="10"/>
        <color rgb="FFFFFFFF"/>
        <rFont val="Noto Sans CJK SC"/>
        <family val="2"/>
      </rPr>
      <t xml:space="preserve">월</t>
    </r>
  </si>
  <si>
    <r>
      <rPr>
        <b val="true"/>
        <sz val="10"/>
        <color rgb="FFFFFFFF"/>
        <rFont val="맑은 고딕"/>
        <family val="0"/>
        <charset val="1"/>
      </rPr>
      <t xml:space="preserve">5</t>
    </r>
    <r>
      <rPr>
        <b val="true"/>
        <sz val="10"/>
        <color rgb="FFFFFFFF"/>
        <rFont val="Noto Sans CJK SC"/>
        <family val="2"/>
      </rPr>
      <t xml:space="preserve">월</t>
    </r>
  </si>
  <si>
    <r>
      <rPr>
        <b val="true"/>
        <sz val="10"/>
        <color rgb="FFFFFFFF"/>
        <rFont val="맑은 고딕"/>
        <family val="0"/>
        <charset val="1"/>
      </rPr>
      <t xml:space="preserve">6</t>
    </r>
    <r>
      <rPr>
        <b val="true"/>
        <sz val="10"/>
        <color rgb="FFFFFFFF"/>
        <rFont val="Noto Sans CJK SC"/>
        <family val="2"/>
      </rPr>
      <t xml:space="preserve">월</t>
    </r>
  </si>
  <si>
    <r>
      <rPr>
        <b val="true"/>
        <sz val="10"/>
        <color rgb="FFFFFFFF"/>
        <rFont val="맑은 고딕"/>
        <family val="0"/>
        <charset val="1"/>
      </rPr>
      <t xml:space="preserve">7</t>
    </r>
    <r>
      <rPr>
        <b val="true"/>
        <sz val="10"/>
        <color rgb="FFFFFFFF"/>
        <rFont val="Noto Sans CJK SC"/>
        <family val="2"/>
      </rPr>
      <t xml:space="preserve">월</t>
    </r>
  </si>
  <si>
    <r>
      <rPr>
        <b val="true"/>
        <sz val="10"/>
        <color rgb="FFFFFFFF"/>
        <rFont val="맑은 고딕"/>
        <family val="0"/>
        <charset val="1"/>
      </rPr>
      <t xml:space="preserve">8</t>
    </r>
    <r>
      <rPr>
        <b val="true"/>
        <sz val="10"/>
        <color rgb="FFFFFFFF"/>
        <rFont val="Noto Sans CJK SC"/>
        <family val="2"/>
      </rPr>
      <t xml:space="preserve">월</t>
    </r>
  </si>
  <si>
    <r>
      <rPr>
        <b val="true"/>
        <sz val="10"/>
        <color rgb="FFFFFFFF"/>
        <rFont val="맑은 고딕"/>
        <family val="0"/>
        <charset val="1"/>
      </rPr>
      <t xml:space="preserve">9</t>
    </r>
    <r>
      <rPr>
        <b val="true"/>
        <sz val="10"/>
        <color rgb="FFFFFFFF"/>
        <rFont val="Noto Sans CJK SC"/>
        <family val="2"/>
      </rPr>
      <t xml:space="preserve">월</t>
    </r>
  </si>
  <si>
    <r>
      <rPr>
        <b val="true"/>
        <sz val="10"/>
        <color rgb="FFFFFFFF"/>
        <rFont val="맑은 고딕"/>
        <family val="0"/>
        <charset val="1"/>
      </rPr>
      <t xml:space="preserve">10</t>
    </r>
    <r>
      <rPr>
        <b val="true"/>
        <sz val="10"/>
        <color rgb="FFFFFFFF"/>
        <rFont val="Noto Sans CJK SC"/>
        <family val="2"/>
      </rPr>
      <t xml:space="preserve">월</t>
    </r>
  </si>
  <si>
    <r>
      <rPr>
        <b val="true"/>
        <sz val="10"/>
        <color rgb="FFFFFFFF"/>
        <rFont val="맑은 고딕"/>
        <family val="0"/>
        <charset val="1"/>
      </rPr>
      <t xml:space="preserve">11</t>
    </r>
    <r>
      <rPr>
        <b val="true"/>
        <sz val="10"/>
        <color rgb="FFFFFFFF"/>
        <rFont val="Noto Sans CJK SC"/>
        <family val="2"/>
      </rPr>
      <t xml:space="preserve">월</t>
    </r>
  </si>
  <si>
    <r>
      <rPr>
        <b val="true"/>
        <sz val="10"/>
        <color rgb="FFFFFFFF"/>
        <rFont val="맑은 고딕"/>
        <family val="0"/>
        <charset val="1"/>
      </rPr>
      <t xml:space="preserve">12</t>
    </r>
    <r>
      <rPr>
        <b val="true"/>
        <sz val="10"/>
        <color rgb="FFFFFFFF"/>
        <rFont val="Noto Sans CJK SC"/>
        <family val="2"/>
      </rPr>
      <t xml:space="preserve">월</t>
    </r>
  </si>
  <si>
    <t xml:space="preserve">합계</t>
  </si>
  <si>
    <t xml:space="preserve">매출액</t>
  </si>
  <si>
    <t xml:space="preserve">매출원가</t>
  </si>
  <si>
    <t xml:space="preserve">매출총이익</t>
  </si>
  <si>
    <t xml:space="preserve">판매관리비</t>
  </si>
  <si>
    <t xml:space="preserve">영업이익</t>
  </si>
  <si>
    <t xml:space="preserve">영업외수익</t>
  </si>
  <si>
    <t xml:space="preserve">영업외비용</t>
  </si>
  <si>
    <t xml:space="preserve">세전이익</t>
  </si>
  <si>
    <r>
      <rPr>
        <sz val="10"/>
        <color rgb="FF404040"/>
        <rFont val="Noto Sans CJK SC"/>
        <family val="2"/>
      </rPr>
      <t xml:space="preserve">법인세</t>
    </r>
    <r>
      <rPr>
        <sz val="10"/>
        <color rgb="FF404040"/>
        <rFont val="맑은 고딕"/>
        <family val="0"/>
        <charset val="1"/>
      </rPr>
      <t xml:space="preserve">(</t>
    </r>
    <r>
      <rPr>
        <sz val="10"/>
        <color rgb="FF404040"/>
        <rFont val="Noto Sans CJK SC"/>
        <family val="2"/>
      </rPr>
      <t xml:space="preserve">추정 </t>
    </r>
    <r>
      <rPr>
        <sz val="10"/>
        <color rgb="FF404040"/>
        <rFont val="맑은 고딕"/>
        <family val="0"/>
        <charset val="1"/>
      </rPr>
      <t xml:space="preserve">22%)</t>
    </r>
  </si>
  <si>
    <t xml:space="preserve">당기순이익</t>
  </si>
  <si>
    <t xml:space="preserve">원가율</t>
  </si>
  <si>
    <t xml:space="preserve">판관비율</t>
  </si>
  <si>
    <t xml:space="preserve">영업이익률</t>
  </si>
  <si>
    <t xml:space="preserve">순이익률</t>
  </si>
  <si>
    <t xml:space="preserve">전월대비 매출증감</t>
  </si>
  <si>
    <r>
      <rPr>
        <b val="true"/>
        <sz val="10"/>
        <color rgb="FF1B2A4A"/>
        <rFont val="Noto Sans CJK SC"/>
        <family val="2"/>
      </rPr>
      <t xml:space="preserve">손익분기점</t>
    </r>
    <r>
      <rPr>
        <b val="true"/>
        <sz val="10"/>
        <color rgb="FF1B2A4A"/>
        <rFont val="맑은 고딕"/>
        <family val="0"/>
        <charset val="1"/>
      </rPr>
      <t xml:space="preserve">(BEP) </t>
    </r>
    <r>
      <rPr>
        <b val="true"/>
        <sz val="10"/>
        <color rgb="FF1B2A4A"/>
        <rFont val="Noto Sans CJK SC"/>
        <family val="2"/>
      </rPr>
      <t xml:space="preserve">분석</t>
    </r>
  </si>
  <si>
    <t xml:space="preserve">연간 고정비</t>
  </si>
  <si>
    <t xml:space="preserve">공헌이익률</t>
  </si>
  <si>
    <t xml:space="preserve">손익분기 매출액</t>
  </si>
  <si>
    <t xml:space="preserve">📈 매출 입력</t>
  </si>
  <si>
    <t xml:space="preserve">매출 항목</t>
  </si>
  <si>
    <t xml:space="preserve">제품 매출</t>
  </si>
  <si>
    <t xml:space="preserve">서비스 매출</t>
  </si>
  <si>
    <t xml:space="preserve">기타 매출</t>
  </si>
  <si>
    <t xml:space="preserve">매출액 합계</t>
  </si>
  <si>
    <t xml:space="preserve">매출원가 항목</t>
  </si>
  <si>
    <t xml:space="preserve">원재료비</t>
  </si>
  <si>
    <t xml:space="preserve">외주가공비</t>
  </si>
  <si>
    <r>
      <rPr>
        <sz val="10"/>
        <color rgb="FF404040"/>
        <rFont val="Noto Sans CJK SC"/>
        <family val="2"/>
      </rPr>
      <t xml:space="preserve">포장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운송비</t>
    </r>
  </si>
  <si>
    <t xml:space="preserve">매출원가 합계</t>
  </si>
  <si>
    <t xml:space="preserve">📉 판매관리비 입력</t>
  </si>
  <si>
    <t xml:space="preserve">판관비 항목</t>
  </si>
  <si>
    <t xml:space="preserve">급여</t>
  </si>
  <si>
    <t xml:space="preserve">임차료</t>
  </si>
  <si>
    <t xml:space="preserve">통신비</t>
  </si>
  <si>
    <t xml:space="preserve">수도광열비</t>
  </si>
  <si>
    <t xml:space="preserve">소모품비</t>
  </si>
  <si>
    <t xml:space="preserve">광고선전비</t>
  </si>
  <si>
    <t xml:space="preserve">접대비</t>
  </si>
  <si>
    <t xml:space="preserve">감가상각비</t>
  </si>
  <si>
    <t xml:space="preserve">보험료</t>
  </si>
  <si>
    <t xml:space="preserve">세금과공과</t>
  </si>
  <si>
    <t xml:space="preserve">교육훈련비</t>
  </si>
  <si>
    <t xml:space="preserve">기타 판관비</t>
  </si>
  <si>
    <t xml:space="preserve">판관비 합계</t>
  </si>
  <si>
    <t xml:space="preserve">영업외 항목</t>
  </si>
  <si>
    <t xml:space="preserve">이자수익</t>
  </si>
  <si>
    <t xml:space="preserve">이자비용</t>
  </si>
  <si>
    <t xml:space="preserve">기타영업외수익</t>
  </si>
  <si>
    <t xml:space="preserve">기타영업외비용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</si>
</sst>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;[RED]\(#,##0\);\-"/>
    <numFmt numFmtId="166" formatCode="0.0%;[RED]\(0.0%\);\-"/>
    <numFmt numFmtId="167" formatCode="#,##0"/>
    <numFmt numFmtId="168" formatCode="0%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Noto Sans CJK SC"/>
      <family val="2"/>
    </font>
    <font>
      <b val="true"/>
      <sz val="10"/>
      <color rgb="FFFFFFFF"/>
      <name val="Noto Sans CJK SC"/>
      <family val="2"/>
    </font>
    <font>
      <b val="true"/>
      <sz val="10"/>
      <color rgb="FFFFFFFF"/>
      <name val="맑은 고딕"/>
      <family val="0"/>
      <charset val="1"/>
    </font>
    <font>
      <b val="true"/>
      <sz val="11"/>
      <color rgb="FF1B2A4A"/>
      <name val="Noto Sans CJK SC"/>
      <family val="2"/>
    </font>
    <font>
      <b val="true"/>
      <sz val="11"/>
      <color rgb="FF1B2A4A"/>
      <name val="맑은 고딕"/>
      <family val="0"/>
      <charset val="1"/>
    </font>
    <font>
      <sz val="10"/>
      <color rgb="FF404040"/>
      <name val="Noto Sans CJK SC"/>
      <family val="2"/>
    </font>
    <font>
      <sz val="10"/>
      <color rgb="FF404040"/>
      <name val="맑은 고딕"/>
      <family val="0"/>
      <charset val="1"/>
    </font>
    <font>
      <b val="true"/>
      <sz val="10"/>
      <color rgb="FF006600"/>
      <name val="Noto Sans CJK SC"/>
      <family val="2"/>
    </font>
    <font>
      <b val="true"/>
      <sz val="10"/>
      <color rgb="FF006600"/>
      <name val="맑은 고딕"/>
      <family val="0"/>
      <charset val="1"/>
    </font>
    <font>
      <b val="true"/>
      <sz val="11"/>
      <color rgb="FF006600"/>
      <name val="Noto Sans CJK SC"/>
      <family val="2"/>
    </font>
    <font>
      <b val="true"/>
      <sz val="11"/>
      <color rgb="FF006600"/>
      <name val="맑은 고딕"/>
      <family val="0"/>
      <charset val="1"/>
    </font>
    <font>
      <b val="true"/>
      <sz val="10"/>
      <color rgb="FF1B2A4A"/>
      <name val="Noto Sans CJK SC"/>
      <family val="2"/>
    </font>
    <font>
      <b val="true"/>
      <sz val="10"/>
      <color rgb="FF1B2A4A"/>
      <name val="맑은 고딕"/>
      <family val="0"/>
      <charset val="1"/>
    </font>
    <font>
      <b val="true"/>
      <sz val="18"/>
      <color rgb="FF000000"/>
      <name val="Noto Sans CJK SC"/>
      <family val="2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4"/>
      <color rgb="FF1B2A4A"/>
      <name val="Noto Sans CJK SC"/>
      <family val="2"/>
    </font>
    <font>
      <sz val="10"/>
      <color rgb="FF0000CC"/>
      <name val="맑은 고딕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B2A4A"/>
        <bgColor rgb="FF404040"/>
      </patternFill>
    </fill>
    <fill>
      <patternFill patternType="solid">
        <fgColor rgb="FFE2EFDA"/>
        <bgColor rgb="FFEDF2F9"/>
      </patternFill>
    </fill>
    <fill>
      <patternFill patternType="solid">
        <fgColor rgb="FFFFFFFF"/>
        <bgColor rgb="FFF9F9F9"/>
      </patternFill>
    </fill>
    <fill>
      <patternFill patternType="solid">
        <fgColor rgb="FFD6E4F0"/>
        <bgColor rgb="FFD9D9D9"/>
      </patternFill>
    </fill>
    <fill>
      <patternFill patternType="solid">
        <fgColor rgb="FFEDF2F9"/>
        <bgColor rgb="FFF9F9F9"/>
      </patternFill>
    </fill>
    <fill>
      <patternFill patternType="solid">
        <fgColor rgb="FFFCE4EC"/>
        <bgColor rgb="FFEDF2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4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FFC7CE"/>
        </patternFill>
      </fill>
    </dxf>
  </dxfs>
  <colors>
    <indexedColors>
      <rgbColor rgb="FF000000"/>
      <rgbColor rgb="FFFFFFFF"/>
      <rgbColor rgb="FFC00000"/>
      <rgbColor rgb="FF00FF00"/>
      <rgbColor rgb="FF0000CC"/>
      <rgbColor rgb="FFFFFF00"/>
      <rgbColor rgb="FFFF00FF"/>
      <rgbColor rgb="FF00FFFF"/>
      <rgbColor rgb="FF800000"/>
      <rgbColor rgb="FF006600"/>
      <rgbColor rgb="FF000080"/>
      <rgbColor rgb="FF548235"/>
      <rgbColor rgb="FF800080"/>
      <rgbColor rgb="FF008080"/>
      <rgbColor rgb="FFC0C0C0"/>
      <rgbColor rgb="FF878787"/>
      <rgbColor rgb="FF9999FF"/>
      <rgbColor rgb="FF993366"/>
      <rgbColor rgb="FFF9F9F9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CE4EC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월별 매출액 vs 영업이익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"매출액"</c:f>
              <c:strCache>
                <c:ptCount val="1"/>
                <c:pt idx="0">
                  <c:v>매출액</c:v>
                </c:pt>
              </c:strCache>
            </c:strRef>
          </c:tx>
          <c:spPr>
            <a:solidFill>
              <a:srgbClr val="4472c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대시보드!$C$4:$N$4</c:f>
              <c:multiLvlStrCache>
                <c:ptCount val="1"/>
                <c:lvl>
                  <c:pt idx="0">
                    <c:v>12월</c:v>
                  </c:pt>
                </c:lvl>
                <c:lvl>
                  <c:pt idx="0">
                    <c:v>11월</c:v>
                  </c:pt>
                </c:lvl>
                <c:lvl>
                  <c:pt idx="0">
                    <c:v>10월</c:v>
                  </c:pt>
                </c:lvl>
                <c:lvl>
                  <c:pt idx="0">
                    <c:v>9월</c:v>
                  </c:pt>
                </c:lvl>
                <c:lvl>
                  <c:pt idx="0">
                    <c:v>8월</c:v>
                  </c:pt>
                </c:lvl>
                <c:lvl>
                  <c:pt idx="0">
                    <c:v>7월</c:v>
                  </c:pt>
                </c:lvl>
                <c:lvl>
                  <c:pt idx="0">
                    <c:v>6월</c:v>
                  </c:pt>
                </c:lvl>
                <c:lvl>
                  <c:pt idx="0">
                    <c:v>5월</c:v>
                  </c:pt>
                </c:lvl>
                <c:lvl>
                  <c:pt idx="0">
                    <c:v>4월</c:v>
                  </c:pt>
                </c:lvl>
                <c:lvl>
                  <c:pt idx="0">
                    <c:v>3월</c:v>
                  </c:pt>
                </c:lvl>
                <c:lvl>
                  <c:pt idx="0">
                    <c:v>2월</c:v>
                  </c:pt>
                </c:lvl>
                <c:lvl>
                  <c:pt idx="0">
                    <c:v>1월</c:v>
                  </c:pt>
                </c:lvl>
              </c:multiLvlStrCache>
            </c:multiLvlStrRef>
          </c:cat>
          <c:val>
            <c:numRef>
              <c:f>대시보드!$C$5:$N$5</c:f>
              <c:numCache>
                <c:formatCode>#,##0;[RED]\(#,##0\);\-</c:formatCode>
                <c:ptCount val="12"/>
                <c:pt idx="0">
                  <c:v>12000000</c:v>
                </c:pt>
                <c:pt idx="1">
                  <c:v>12700000</c:v>
                </c:pt>
                <c:pt idx="2">
                  <c:v>14200000</c:v>
                </c:pt>
                <c:pt idx="3">
                  <c:v>13300000</c:v>
                </c:pt>
                <c:pt idx="4">
                  <c:v>15500000</c:v>
                </c:pt>
                <c:pt idx="5">
                  <c:v>14600000</c:v>
                </c:pt>
                <c:pt idx="6">
                  <c:v>16800000</c:v>
                </c:pt>
                <c:pt idx="7">
                  <c:v>16000000</c:v>
                </c:pt>
                <c:pt idx="8">
                  <c:v>14700000</c:v>
                </c:pt>
                <c:pt idx="9">
                  <c:v>18100000</c:v>
                </c:pt>
                <c:pt idx="10">
                  <c:v>17200000</c:v>
                </c:pt>
                <c:pt idx="11">
                  <c:v>19500000</c:v>
                </c:pt>
              </c:numCache>
            </c:numRef>
          </c:val>
        </c:ser>
        <c:ser>
          <c:idx val="1"/>
          <c:order val="1"/>
          <c:tx>
            <c:strRef>
              <c:f>"영업이익"</c:f>
              <c:strCache>
                <c:ptCount val="1"/>
                <c:pt idx="0">
                  <c:v>영업이익</c:v>
                </c:pt>
              </c:strCache>
            </c:strRef>
          </c:tx>
          <c:spPr>
            <a:solidFill>
              <a:srgbClr val="54823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대시보드!$C$4:$N$4</c:f>
              <c:multiLvlStrCache>
                <c:ptCount val="1"/>
                <c:lvl>
                  <c:pt idx="0">
                    <c:v>12월</c:v>
                  </c:pt>
                </c:lvl>
                <c:lvl>
                  <c:pt idx="0">
                    <c:v>11월</c:v>
                  </c:pt>
                </c:lvl>
                <c:lvl>
                  <c:pt idx="0">
                    <c:v>10월</c:v>
                  </c:pt>
                </c:lvl>
                <c:lvl>
                  <c:pt idx="0">
                    <c:v>9월</c:v>
                  </c:pt>
                </c:lvl>
                <c:lvl>
                  <c:pt idx="0">
                    <c:v>8월</c:v>
                  </c:pt>
                </c:lvl>
                <c:lvl>
                  <c:pt idx="0">
                    <c:v>7월</c:v>
                  </c:pt>
                </c:lvl>
                <c:lvl>
                  <c:pt idx="0">
                    <c:v>6월</c:v>
                  </c:pt>
                </c:lvl>
                <c:lvl>
                  <c:pt idx="0">
                    <c:v>5월</c:v>
                  </c:pt>
                </c:lvl>
                <c:lvl>
                  <c:pt idx="0">
                    <c:v>4월</c:v>
                  </c:pt>
                </c:lvl>
                <c:lvl>
                  <c:pt idx="0">
                    <c:v>3월</c:v>
                  </c:pt>
                </c:lvl>
                <c:lvl>
                  <c:pt idx="0">
                    <c:v>2월</c:v>
                  </c:pt>
                </c:lvl>
                <c:lvl>
                  <c:pt idx="0">
                    <c:v>1월</c:v>
                  </c:pt>
                </c:lvl>
              </c:multiLvlStrCache>
            </c:multiLvlStrRef>
          </c:cat>
          <c:val>
            <c:numRef>
              <c:f>대시보드!$C$9:$N$9</c:f>
              <c:numCache>
                <c:formatCode>#,##0;[RED]\(#,##0\);\-</c:formatCode>
                <c:ptCount val="12"/>
                <c:pt idx="0">
                  <c:v>-1700000</c:v>
                </c:pt>
                <c:pt idx="1">
                  <c:v>-1850000</c:v>
                </c:pt>
                <c:pt idx="2">
                  <c:v>-700000</c:v>
                </c:pt>
                <c:pt idx="3">
                  <c:v>-980000</c:v>
                </c:pt>
                <c:pt idx="4">
                  <c:v>-50000</c:v>
                </c:pt>
                <c:pt idx="5">
                  <c:v>-220000</c:v>
                </c:pt>
                <c:pt idx="6">
                  <c:v>800000</c:v>
                </c:pt>
                <c:pt idx="7">
                  <c:v>230000</c:v>
                </c:pt>
                <c:pt idx="8">
                  <c:v>-130000</c:v>
                </c:pt>
                <c:pt idx="9">
                  <c:v>1550000</c:v>
                </c:pt>
                <c:pt idx="10">
                  <c:v>880000</c:v>
                </c:pt>
                <c:pt idx="11">
                  <c:v>2200000</c:v>
                </c:pt>
              </c:numCache>
            </c:numRef>
          </c:val>
        </c:ser>
        <c:gapWidth val="150"/>
        <c:overlap val="0"/>
        <c:axId val="41849895"/>
        <c:axId val="36304200"/>
      </c:barChart>
      <c:catAx>
        <c:axId val="41849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6304200"/>
        <c:crosses val="autoZero"/>
        <c:auto val="1"/>
        <c:lblAlgn val="ctr"/>
        <c:lblOffset val="100"/>
        <c:noMultiLvlLbl val="0"/>
      </c:catAx>
      <c:valAx>
        <c:axId val="3630420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184989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월별 이익률 추이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"영업이익률"</c:f>
              <c:strCache>
                <c:ptCount val="1"/>
                <c:pt idx="0">
                  <c:v>영업이익률</c:v>
                </c:pt>
              </c:strCache>
            </c:strRef>
          </c:tx>
          <c:spPr>
            <a:solidFill>
              <a:srgbClr val="4472c4"/>
            </a:solidFill>
            <a:ln w="4752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대시보드!$C$4:$N$4</c:f>
              <c:multiLvlStrCache>
                <c:ptCount val="1"/>
                <c:lvl>
                  <c:pt idx="0">
                    <c:v>12월</c:v>
                  </c:pt>
                </c:lvl>
                <c:lvl>
                  <c:pt idx="0">
                    <c:v>11월</c:v>
                  </c:pt>
                </c:lvl>
                <c:lvl>
                  <c:pt idx="0">
                    <c:v>10월</c:v>
                  </c:pt>
                </c:lvl>
                <c:lvl>
                  <c:pt idx="0">
                    <c:v>9월</c:v>
                  </c:pt>
                </c:lvl>
                <c:lvl>
                  <c:pt idx="0">
                    <c:v>8월</c:v>
                  </c:pt>
                </c:lvl>
                <c:lvl>
                  <c:pt idx="0">
                    <c:v>7월</c:v>
                  </c:pt>
                </c:lvl>
                <c:lvl>
                  <c:pt idx="0">
                    <c:v>6월</c:v>
                  </c:pt>
                </c:lvl>
                <c:lvl>
                  <c:pt idx="0">
                    <c:v>5월</c:v>
                  </c:pt>
                </c:lvl>
                <c:lvl>
                  <c:pt idx="0">
                    <c:v>4월</c:v>
                  </c:pt>
                </c:lvl>
                <c:lvl>
                  <c:pt idx="0">
                    <c:v>3월</c:v>
                  </c:pt>
                </c:lvl>
                <c:lvl>
                  <c:pt idx="0">
                    <c:v>2월</c:v>
                  </c:pt>
                </c:lvl>
                <c:lvl>
                  <c:pt idx="0">
                    <c:v>1월</c:v>
                  </c:pt>
                </c:lvl>
              </c:multiLvlStrCache>
            </c:multiLvlStrRef>
          </c:cat>
          <c:val>
            <c:numRef>
              <c:f>대시보드!$C$18:$N$18</c:f>
              <c:numCache>
                <c:formatCode>0.0%;[RED]\(0.0%\);\-</c:formatCode>
                <c:ptCount val="12"/>
                <c:pt idx="0">
                  <c:v>-0.141666666666667</c:v>
                </c:pt>
                <c:pt idx="1">
                  <c:v>-0.145669291338583</c:v>
                </c:pt>
                <c:pt idx="2">
                  <c:v>-0.0492957746478873</c:v>
                </c:pt>
                <c:pt idx="3">
                  <c:v>-0.0736842105263158</c:v>
                </c:pt>
                <c:pt idx="4">
                  <c:v>-0.0032258064516129</c:v>
                </c:pt>
                <c:pt idx="5">
                  <c:v>-0.0150684931506849</c:v>
                </c:pt>
                <c:pt idx="6">
                  <c:v>0.0476190476190476</c:v>
                </c:pt>
                <c:pt idx="7">
                  <c:v>0.014375</c:v>
                </c:pt>
                <c:pt idx="8">
                  <c:v>-0.00884353741496599</c:v>
                </c:pt>
                <c:pt idx="9">
                  <c:v>0.0856353591160221</c:v>
                </c:pt>
                <c:pt idx="10">
                  <c:v>0.0511627906976744</c:v>
                </c:pt>
                <c:pt idx="11">
                  <c:v>0.112820512820513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"순이익률"</c:f>
              <c:strCache>
                <c:ptCount val="1"/>
                <c:pt idx="0">
                  <c:v>순이익률</c:v>
                </c:pt>
              </c:strCache>
            </c:strRef>
          </c:tx>
          <c:spPr>
            <a:solidFill>
              <a:srgbClr val="548235"/>
            </a:solidFill>
            <a:ln w="47520">
              <a:solidFill>
                <a:srgbClr val="548235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대시보드!$C$4:$N$4</c:f>
              <c:multiLvlStrCache>
                <c:ptCount val="1"/>
                <c:lvl>
                  <c:pt idx="0">
                    <c:v>12월</c:v>
                  </c:pt>
                </c:lvl>
                <c:lvl>
                  <c:pt idx="0">
                    <c:v>11월</c:v>
                  </c:pt>
                </c:lvl>
                <c:lvl>
                  <c:pt idx="0">
                    <c:v>10월</c:v>
                  </c:pt>
                </c:lvl>
                <c:lvl>
                  <c:pt idx="0">
                    <c:v>9월</c:v>
                  </c:pt>
                </c:lvl>
                <c:lvl>
                  <c:pt idx="0">
                    <c:v>8월</c:v>
                  </c:pt>
                </c:lvl>
                <c:lvl>
                  <c:pt idx="0">
                    <c:v>7월</c:v>
                  </c:pt>
                </c:lvl>
                <c:lvl>
                  <c:pt idx="0">
                    <c:v>6월</c:v>
                  </c:pt>
                </c:lvl>
                <c:lvl>
                  <c:pt idx="0">
                    <c:v>5월</c:v>
                  </c:pt>
                </c:lvl>
                <c:lvl>
                  <c:pt idx="0">
                    <c:v>4월</c:v>
                  </c:pt>
                </c:lvl>
                <c:lvl>
                  <c:pt idx="0">
                    <c:v>3월</c:v>
                  </c:pt>
                </c:lvl>
                <c:lvl>
                  <c:pt idx="0">
                    <c:v>2월</c:v>
                  </c:pt>
                </c:lvl>
                <c:lvl>
                  <c:pt idx="0">
                    <c:v>1월</c:v>
                  </c:pt>
                </c:lvl>
              </c:multiLvlStrCache>
            </c:multiLvlStrRef>
          </c:cat>
          <c:val>
            <c:numRef>
              <c:f>대시보드!$C$19:$N$19</c:f>
              <c:numCache>
                <c:formatCode>0.0%;[RED]\(0.0%\);\-</c:formatCode>
                <c:ptCount val="12"/>
                <c:pt idx="0">
                  <c:v>-0.145833333333333</c:v>
                </c:pt>
                <c:pt idx="1">
                  <c:v>-0.149606299212598</c:v>
                </c:pt>
                <c:pt idx="2">
                  <c:v>-0.0528169014084507</c:v>
                </c:pt>
                <c:pt idx="3">
                  <c:v>-0.0774436090225564</c:v>
                </c:pt>
                <c:pt idx="4">
                  <c:v>-0.00645161290322581</c:v>
                </c:pt>
                <c:pt idx="5">
                  <c:v>-0.0184931506849315</c:v>
                </c:pt>
                <c:pt idx="6">
                  <c:v>0.0348214285714286</c:v>
                </c:pt>
                <c:pt idx="7">
                  <c:v>0.008775</c:v>
                </c:pt>
                <c:pt idx="8">
                  <c:v>-0.0122448979591837</c:v>
                </c:pt>
                <c:pt idx="9">
                  <c:v>0.0646408839779006</c:v>
                </c:pt>
                <c:pt idx="10">
                  <c:v>0.0376395348837209</c:v>
                </c:pt>
                <c:pt idx="11">
                  <c:v>0.086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1011447"/>
        <c:axId val="47683268"/>
      </c:lineChart>
      <c:catAx>
        <c:axId val="61011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7683268"/>
        <c:crosses val="autoZero"/>
        <c:auto val="1"/>
        <c:lblAlgn val="ctr"/>
        <c:lblOffset val="100"/>
        <c:noMultiLvlLbl val="0"/>
      </c:catAx>
      <c:valAx>
        <c:axId val="4768326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101144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25</xdr:row>
      <xdr:rowOff>106560</xdr:rowOff>
    </xdr:from>
    <xdr:to>
      <xdr:col>10</xdr:col>
      <xdr:colOff>40320</xdr:colOff>
      <xdr:row>52</xdr:row>
      <xdr:rowOff>2520</xdr:rowOff>
    </xdr:to>
    <xdr:graphicFrame>
      <xdr:nvGraphicFramePr>
        <xdr:cNvPr id="0" name="Chart 1"/>
        <xdr:cNvGraphicFramePr/>
      </xdr:nvGraphicFramePr>
      <xdr:xfrm>
        <a:off x="211320" y="4952880"/>
        <a:ext cx="863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42</xdr:row>
      <xdr:rowOff>106560</xdr:rowOff>
    </xdr:from>
    <xdr:to>
      <xdr:col>10</xdr:col>
      <xdr:colOff>40320</xdr:colOff>
      <xdr:row>69</xdr:row>
      <xdr:rowOff>2880</xdr:rowOff>
    </xdr:to>
    <xdr:graphicFrame>
      <xdr:nvGraphicFramePr>
        <xdr:cNvPr id="1" name="Chart 2"/>
        <xdr:cNvGraphicFramePr/>
      </xdr:nvGraphicFramePr>
      <xdr:xfrm>
        <a:off x="211320" y="8191440"/>
        <a:ext cx="863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P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15" min="3" style="0" width="13"/>
  </cols>
  <sheetData>
    <row r="2" customFormat="false" ht="21.6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customFormat="false" ht="15" hidden="false" customHeight="false" outlineLevel="0" collapsed="false"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2" t="s">
        <v>14</v>
      </c>
    </row>
    <row r="5" customFormat="false" ht="15" hidden="false" customHeight="false" outlineLevel="0" collapsed="false">
      <c r="B5" s="4" t="s">
        <v>15</v>
      </c>
      <c r="C5" s="5" t="n">
        <f aca="false">매출!C8</f>
        <v>12000000</v>
      </c>
      <c r="D5" s="5" t="n">
        <f aca="false">매출!D8</f>
        <v>12700000</v>
      </c>
      <c r="E5" s="5" t="n">
        <f aca="false">매출!E8</f>
        <v>14200000</v>
      </c>
      <c r="F5" s="5" t="n">
        <f aca="false">매출!F8</f>
        <v>13300000</v>
      </c>
      <c r="G5" s="5" t="n">
        <f aca="false">매출!G8</f>
        <v>15500000</v>
      </c>
      <c r="H5" s="5" t="n">
        <f aca="false">매출!H8</f>
        <v>14600000</v>
      </c>
      <c r="I5" s="5" t="n">
        <f aca="false">매출!I8</f>
        <v>16800000</v>
      </c>
      <c r="J5" s="5" t="n">
        <f aca="false">매출!J8</f>
        <v>16000000</v>
      </c>
      <c r="K5" s="5" t="n">
        <f aca="false">매출!K8</f>
        <v>14700000</v>
      </c>
      <c r="L5" s="5" t="n">
        <f aca="false">매출!L8</f>
        <v>18100000</v>
      </c>
      <c r="M5" s="5" t="n">
        <f aca="false">매출!M8</f>
        <v>17200000</v>
      </c>
      <c r="N5" s="5" t="n">
        <f aca="false">매출!N8</f>
        <v>19500000</v>
      </c>
      <c r="O5" s="5" t="n">
        <f aca="false">SUM(C5:N5)</f>
        <v>184600000</v>
      </c>
    </row>
    <row r="6" customFormat="false" ht="15" hidden="false" customHeight="false" outlineLevel="0" collapsed="false">
      <c r="B6" s="6" t="s">
        <v>16</v>
      </c>
      <c r="C6" s="7" t="n">
        <f aca="false">매출!C14</f>
        <v>4600000</v>
      </c>
      <c r="D6" s="7" t="n">
        <f aca="false">매출!D14</f>
        <v>5050000</v>
      </c>
      <c r="E6" s="7" t="n">
        <f aca="false">매출!E14</f>
        <v>5500000</v>
      </c>
      <c r="F6" s="7" t="n">
        <f aca="false">매출!F14</f>
        <v>5180000</v>
      </c>
      <c r="G6" s="7" t="n">
        <f aca="false">매출!G14</f>
        <v>5950000</v>
      </c>
      <c r="H6" s="7" t="n">
        <f aca="false">매출!H14</f>
        <v>5620000</v>
      </c>
      <c r="I6" s="7" t="n">
        <f aca="false">매출!I14</f>
        <v>6500000</v>
      </c>
      <c r="J6" s="7" t="n">
        <f aca="false">매출!J14</f>
        <v>6170000</v>
      </c>
      <c r="K6" s="7" t="n">
        <f aca="false">매출!K14</f>
        <v>5730000</v>
      </c>
      <c r="L6" s="7" t="n">
        <f aca="false">매출!L14</f>
        <v>6950000</v>
      </c>
      <c r="M6" s="7" t="n">
        <f aca="false">매출!M14</f>
        <v>6620000</v>
      </c>
      <c r="N6" s="7" t="n">
        <f aca="false">매출!N14</f>
        <v>7500000</v>
      </c>
      <c r="O6" s="7" t="n">
        <f aca="false">SUM(C6:N6)</f>
        <v>71370000</v>
      </c>
    </row>
    <row r="7" customFormat="false" ht="15" hidden="false" customHeight="false" outlineLevel="0" collapsed="false">
      <c r="B7" s="8" t="s">
        <v>17</v>
      </c>
      <c r="C7" s="9" t="n">
        <f aca="false">C5-C6</f>
        <v>7400000</v>
      </c>
      <c r="D7" s="9" t="n">
        <f aca="false">D5-D6</f>
        <v>7650000</v>
      </c>
      <c r="E7" s="9" t="n">
        <f aca="false">E5-E6</f>
        <v>8700000</v>
      </c>
      <c r="F7" s="9" t="n">
        <f aca="false">F5-F6</f>
        <v>8120000</v>
      </c>
      <c r="G7" s="9" t="n">
        <f aca="false">G5-G6</f>
        <v>9550000</v>
      </c>
      <c r="H7" s="9" t="n">
        <f aca="false">H5-H6</f>
        <v>8980000</v>
      </c>
      <c r="I7" s="9" t="n">
        <f aca="false">I5-I6</f>
        <v>10300000</v>
      </c>
      <c r="J7" s="9" t="n">
        <f aca="false">J5-J6</f>
        <v>9830000</v>
      </c>
      <c r="K7" s="9" t="n">
        <f aca="false">K5-K6</f>
        <v>8970000</v>
      </c>
      <c r="L7" s="9" t="n">
        <f aca="false">L5-L6</f>
        <v>11150000</v>
      </c>
      <c r="M7" s="9" t="n">
        <f aca="false">M5-M6</f>
        <v>10580000</v>
      </c>
      <c r="N7" s="9" t="n">
        <f aca="false">N5-N6</f>
        <v>12000000</v>
      </c>
      <c r="O7" s="9" t="n">
        <f aca="false">SUM(C7:N7)</f>
        <v>113230000</v>
      </c>
    </row>
    <row r="8" customFormat="false" ht="15" hidden="false" customHeight="false" outlineLevel="0" collapsed="false">
      <c r="B8" s="6" t="s">
        <v>18</v>
      </c>
      <c r="C8" s="7" t="n">
        <f aca="false">비용!C17</f>
        <v>9100000</v>
      </c>
      <c r="D8" s="7" t="n">
        <f aca="false">비용!D17</f>
        <v>9500000</v>
      </c>
      <c r="E8" s="7" t="n">
        <f aca="false">비용!E17</f>
        <v>9400000</v>
      </c>
      <c r="F8" s="7" t="n">
        <f aca="false">비용!F17</f>
        <v>9100000</v>
      </c>
      <c r="G8" s="7" t="n">
        <f aca="false">비용!G17</f>
        <v>9600000</v>
      </c>
      <c r="H8" s="7" t="n">
        <f aca="false">비용!H17</f>
        <v>9200000</v>
      </c>
      <c r="I8" s="7" t="n">
        <f aca="false">비용!I17</f>
        <v>9500000</v>
      </c>
      <c r="J8" s="7" t="n">
        <f aca="false">비용!J17</f>
        <v>9600000</v>
      </c>
      <c r="K8" s="7" t="n">
        <f aca="false">비용!K17</f>
        <v>9100000</v>
      </c>
      <c r="L8" s="7" t="n">
        <f aca="false">비용!L17</f>
        <v>9600000</v>
      </c>
      <c r="M8" s="7" t="n">
        <f aca="false">비용!M17</f>
        <v>9700000</v>
      </c>
      <c r="N8" s="7" t="n">
        <f aca="false">비용!N17</f>
        <v>9800000</v>
      </c>
      <c r="O8" s="7" t="n">
        <f aca="false">SUM(C8:N8)</f>
        <v>113200000</v>
      </c>
    </row>
    <row r="9" customFormat="false" ht="15" hidden="false" customHeight="false" outlineLevel="0" collapsed="false">
      <c r="B9" s="10" t="s">
        <v>19</v>
      </c>
      <c r="C9" s="11" t="n">
        <f aca="false">C7-C8</f>
        <v>-1700000</v>
      </c>
      <c r="D9" s="11" t="n">
        <f aca="false">D7-D8</f>
        <v>-1850000</v>
      </c>
      <c r="E9" s="11" t="n">
        <f aca="false">E7-E8</f>
        <v>-700000</v>
      </c>
      <c r="F9" s="11" t="n">
        <f aca="false">F7-F8</f>
        <v>-980000</v>
      </c>
      <c r="G9" s="11" t="n">
        <f aca="false">G7-G8</f>
        <v>-50000</v>
      </c>
      <c r="H9" s="11" t="n">
        <f aca="false">H7-H8</f>
        <v>-220000</v>
      </c>
      <c r="I9" s="11" t="n">
        <f aca="false">I7-I8</f>
        <v>800000</v>
      </c>
      <c r="J9" s="11" t="n">
        <f aca="false">J7-J8</f>
        <v>230000</v>
      </c>
      <c r="K9" s="11" t="n">
        <f aca="false">K7-K8</f>
        <v>-130000</v>
      </c>
      <c r="L9" s="11" t="n">
        <f aca="false">L7-L8</f>
        <v>1550000</v>
      </c>
      <c r="M9" s="11" t="n">
        <f aca="false">M7-M8</f>
        <v>880000</v>
      </c>
      <c r="N9" s="11" t="n">
        <f aca="false">N7-N8</f>
        <v>2200000</v>
      </c>
      <c r="O9" s="11" t="n">
        <f aca="false">SUM(C9:N9)</f>
        <v>30000</v>
      </c>
    </row>
    <row r="10" customFormat="false" ht="15" hidden="false" customHeight="false" outlineLevel="0" collapsed="false">
      <c r="B10" s="6" t="s">
        <v>20</v>
      </c>
      <c r="C10" s="7" t="n">
        <f aca="false">비용!C20+비용!C22</f>
        <v>50000</v>
      </c>
      <c r="D10" s="7" t="n">
        <f aca="false">비용!D20+비용!D22</f>
        <v>50000</v>
      </c>
      <c r="E10" s="7" t="n">
        <f aca="false">비용!E20+비용!E22</f>
        <v>50000</v>
      </c>
      <c r="F10" s="7" t="n">
        <f aca="false">비용!F20+비용!F22</f>
        <v>50000</v>
      </c>
      <c r="G10" s="7" t="n">
        <f aca="false">비용!G20+비용!G22</f>
        <v>50000</v>
      </c>
      <c r="H10" s="7" t="n">
        <f aca="false">비용!H20+비용!H22</f>
        <v>50000</v>
      </c>
      <c r="I10" s="7" t="n">
        <f aca="false">비용!I20+비용!I22</f>
        <v>50000</v>
      </c>
      <c r="J10" s="7" t="n">
        <f aca="false">비용!J20+비용!J22</f>
        <v>50000</v>
      </c>
      <c r="K10" s="7" t="n">
        <f aca="false">비용!K20+비용!K22</f>
        <v>50000</v>
      </c>
      <c r="L10" s="7" t="n">
        <f aca="false">비용!L20+비용!L22</f>
        <v>50000</v>
      </c>
      <c r="M10" s="7" t="n">
        <f aca="false">비용!M20+비용!M22</f>
        <v>50000</v>
      </c>
      <c r="N10" s="7" t="n">
        <f aca="false">비용!N20+비용!N22</f>
        <v>50000</v>
      </c>
      <c r="O10" s="7" t="n">
        <f aca="false">SUM(C10:N10)</f>
        <v>600000</v>
      </c>
    </row>
    <row r="11" customFormat="false" ht="15" hidden="false" customHeight="false" outlineLevel="0" collapsed="false">
      <c r="B11" s="6" t="s">
        <v>21</v>
      </c>
      <c r="C11" s="7" t="n">
        <f aca="false">비용!C21+비용!C23</f>
        <v>100000</v>
      </c>
      <c r="D11" s="7" t="n">
        <f aca="false">비용!D21+비용!D23</f>
        <v>100000</v>
      </c>
      <c r="E11" s="7" t="n">
        <f aca="false">비용!E21+비용!E23</f>
        <v>100000</v>
      </c>
      <c r="F11" s="7" t="n">
        <f aca="false">비용!F21+비용!F23</f>
        <v>100000</v>
      </c>
      <c r="G11" s="7" t="n">
        <f aca="false">비용!G21+비용!G23</f>
        <v>100000</v>
      </c>
      <c r="H11" s="7" t="n">
        <f aca="false">비용!H21+비용!H23</f>
        <v>100000</v>
      </c>
      <c r="I11" s="7" t="n">
        <f aca="false">비용!I21+비용!I23</f>
        <v>100000</v>
      </c>
      <c r="J11" s="7" t="n">
        <f aca="false">비용!J21+비용!J23</f>
        <v>100000</v>
      </c>
      <c r="K11" s="7" t="n">
        <f aca="false">비용!K21+비용!K23</f>
        <v>100000</v>
      </c>
      <c r="L11" s="7" t="n">
        <f aca="false">비용!L21+비용!L23</f>
        <v>100000</v>
      </c>
      <c r="M11" s="7" t="n">
        <f aca="false">비용!M21+비용!M23</f>
        <v>100000</v>
      </c>
      <c r="N11" s="7" t="n">
        <f aca="false">비용!N21+비용!N23</f>
        <v>100000</v>
      </c>
      <c r="O11" s="7" t="n">
        <f aca="false">SUM(C11:N11)</f>
        <v>1200000</v>
      </c>
    </row>
    <row r="12" customFormat="false" ht="15" hidden="false" customHeight="false" outlineLevel="0" collapsed="false">
      <c r="B12" s="8" t="s">
        <v>22</v>
      </c>
      <c r="C12" s="9" t="n">
        <f aca="false">C9+C10-C11</f>
        <v>-1750000</v>
      </c>
      <c r="D12" s="9" t="n">
        <f aca="false">D9+D10-D11</f>
        <v>-1900000</v>
      </c>
      <c r="E12" s="9" t="n">
        <f aca="false">E9+E10-E11</f>
        <v>-750000</v>
      </c>
      <c r="F12" s="9" t="n">
        <f aca="false">F9+F10-F11</f>
        <v>-1030000</v>
      </c>
      <c r="G12" s="9" t="n">
        <f aca="false">G9+G10-G11</f>
        <v>-100000</v>
      </c>
      <c r="H12" s="9" t="n">
        <f aca="false">H9+H10-H11</f>
        <v>-270000</v>
      </c>
      <c r="I12" s="9" t="n">
        <f aca="false">I9+I10-I11</f>
        <v>750000</v>
      </c>
      <c r="J12" s="9" t="n">
        <f aca="false">J9+J10-J11</f>
        <v>180000</v>
      </c>
      <c r="K12" s="9" t="n">
        <f aca="false">K9+K10-K11</f>
        <v>-180000</v>
      </c>
      <c r="L12" s="9" t="n">
        <f aca="false">L9+L10-L11</f>
        <v>1500000</v>
      </c>
      <c r="M12" s="9" t="n">
        <f aca="false">M9+M10-M11</f>
        <v>830000</v>
      </c>
      <c r="N12" s="9" t="n">
        <f aca="false">N9+N10-N11</f>
        <v>2150000</v>
      </c>
      <c r="O12" s="9" t="n">
        <f aca="false">SUM(C12:N12)</f>
        <v>-570000</v>
      </c>
    </row>
    <row r="13" customFormat="false" ht="15" hidden="false" customHeight="false" outlineLevel="0" collapsed="false">
      <c r="B13" s="6" t="s">
        <v>23</v>
      </c>
      <c r="C13" s="7" t="n">
        <f aca="false">IF(C12&gt;0,ROUND(C12*0.22,0),0)</f>
        <v>0</v>
      </c>
      <c r="D13" s="7" t="n">
        <f aca="false">IF(D12&gt;0,ROUND(D12*0.22,0),0)</f>
        <v>0</v>
      </c>
      <c r="E13" s="7" t="n">
        <f aca="false">IF(E12&gt;0,ROUND(E12*0.22,0),0)</f>
        <v>0</v>
      </c>
      <c r="F13" s="7" t="n">
        <f aca="false">IF(F12&gt;0,ROUND(F12*0.22,0),0)</f>
        <v>0</v>
      </c>
      <c r="G13" s="7" t="n">
        <f aca="false">IF(G12&gt;0,ROUND(G12*0.22,0),0)</f>
        <v>0</v>
      </c>
      <c r="H13" s="7" t="n">
        <f aca="false">IF(H12&gt;0,ROUND(H12*0.22,0),0)</f>
        <v>0</v>
      </c>
      <c r="I13" s="7" t="n">
        <f aca="false">IF(I12&gt;0,ROUND(I12*0.22,0),0)</f>
        <v>165000</v>
      </c>
      <c r="J13" s="7" t="n">
        <f aca="false">IF(J12&gt;0,ROUND(J12*0.22,0),0)</f>
        <v>39600</v>
      </c>
      <c r="K13" s="7" t="n">
        <f aca="false">IF(K12&gt;0,ROUND(K12*0.22,0),0)</f>
        <v>0</v>
      </c>
      <c r="L13" s="7" t="n">
        <f aca="false">IF(L12&gt;0,ROUND(L12*0.22,0),0)</f>
        <v>330000</v>
      </c>
      <c r="M13" s="7" t="n">
        <f aca="false">IF(M12&gt;0,ROUND(M12*0.22,0),0)</f>
        <v>182600</v>
      </c>
      <c r="N13" s="7" t="n">
        <f aca="false">IF(N12&gt;0,ROUND(N12*0.22,0),0)</f>
        <v>473000</v>
      </c>
      <c r="O13" s="7" t="n">
        <f aca="false">SUM(C13:N13)</f>
        <v>1190200</v>
      </c>
    </row>
    <row r="14" customFormat="false" ht="15" hidden="false" customHeight="false" outlineLevel="0" collapsed="false">
      <c r="B14" s="12" t="s">
        <v>24</v>
      </c>
      <c r="C14" s="13" t="n">
        <f aca="false">C12-C13</f>
        <v>-1750000</v>
      </c>
      <c r="D14" s="13" t="n">
        <f aca="false">D12-D13</f>
        <v>-1900000</v>
      </c>
      <c r="E14" s="13" t="n">
        <f aca="false">E12-E13</f>
        <v>-750000</v>
      </c>
      <c r="F14" s="13" t="n">
        <f aca="false">F12-F13</f>
        <v>-1030000</v>
      </c>
      <c r="G14" s="13" t="n">
        <f aca="false">G12-G13</f>
        <v>-100000</v>
      </c>
      <c r="H14" s="13" t="n">
        <f aca="false">H12-H13</f>
        <v>-270000</v>
      </c>
      <c r="I14" s="13" t="n">
        <f aca="false">I12-I13</f>
        <v>585000</v>
      </c>
      <c r="J14" s="13" t="n">
        <f aca="false">J12-J13</f>
        <v>140400</v>
      </c>
      <c r="K14" s="13" t="n">
        <f aca="false">K12-K13</f>
        <v>-180000</v>
      </c>
      <c r="L14" s="13" t="n">
        <f aca="false">L12-L13</f>
        <v>1170000</v>
      </c>
      <c r="M14" s="13" t="n">
        <f aca="false">M12-M13</f>
        <v>647400</v>
      </c>
      <c r="N14" s="13" t="n">
        <f aca="false">N12-N13</f>
        <v>1677000</v>
      </c>
      <c r="O14" s="13" t="n">
        <f aca="false">SUM(C14:N14)</f>
        <v>-1760200</v>
      </c>
    </row>
    <row r="15" customFormat="false" ht="15" hidden="false" customHeight="false" outlineLevel="0" collapsed="false">
      <c r="B15" s="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customFormat="false" ht="15" hidden="false" customHeight="false" outlineLevel="0" collapsed="false">
      <c r="B16" s="6" t="s">
        <v>25</v>
      </c>
      <c r="C16" s="15" t="n">
        <f aca="false">IF(C5=0,0,C6/C5)</f>
        <v>0.383333333333333</v>
      </c>
      <c r="D16" s="15" t="n">
        <f aca="false">IF(D5=0,0,D6/D5)</f>
        <v>0.397637795275591</v>
      </c>
      <c r="E16" s="15" t="n">
        <f aca="false">IF(E5=0,0,E6/E5)</f>
        <v>0.387323943661972</v>
      </c>
      <c r="F16" s="15" t="n">
        <f aca="false">IF(F5=0,0,F6/F5)</f>
        <v>0.389473684210526</v>
      </c>
      <c r="G16" s="15" t="n">
        <f aca="false">IF(G5=0,0,G6/G5)</f>
        <v>0.383870967741935</v>
      </c>
      <c r="H16" s="15" t="n">
        <f aca="false">IF(H5=0,0,H6/H5)</f>
        <v>0.384931506849315</v>
      </c>
      <c r="I16" s="15" t="n">
        <f aca="false">IF(I5=0,0,I6/I5)</f>
        <v>0.386904761904762</v>
      </c>
      <c r="J16" s="15" t="n">
        <f aca="false">IF(J5=0,0,J6/J5)</f>
        <v>0.385625</v>
      </c>
      <c r="K16" s="15" t="n">
        <f aca="false">IF(K5=0,0,K6/K5)</f>
        <v>0.389795918367347</v>
      </c>
      <c r="L16" s="15" t="n">
        <f aca="false">IF(L5=0,0,L6/L5)</f>
        <v>0.383977900552486</v>
      </c>
      <c r="M16" s="15" t="n">
        <f aca="false">IF(M5=0,0,M6/M5)</f>
        <v>0.384883720930233</v>
      </c>
      <c r="N16" s="15" t="n">
        <f aca="false">IF(N5=0,0,N6/N5)</f>
        <v>0.384615384615385</v>
      </c>
      <c r="O16" s="15" t="n">
        <f aca="false">IF(O5=0,0,O6/O5)</f>
        <v>0.386619718309859</v>
      </c>
    </row>
    <row r="17" customFormat="false" ht="15" hidden="false" customHeight="false" outlineLevel="0" collapsed="false">
      <c r="B17" s="6" t="s">
        <v>26</v>
      </c>
      <c r="C17" s="15" t="n">
        <f aca="false">IF(C5=0,0,C8/C5)</f>
        <v>0.758333333333333</v>
      </c>
      <c r="D17" s="15" t="n">
        <f aca="false">IF(D5=0,0,D8/D5)</f>
        <v>0.748031496062992</v>
      </c>
      <c r="E17" s="15" t="n">
        <f aca="false">IF(E5=0,0,E8/E5)</f>
        <v>0.661971830985916</v>
      </c>
      <c r="F17" s="15" t="n">
        <f aca="false">IF(F5=0,0,F8/F5)</f>
        <v>0.68421052631579</v>
      </c>
      <c r="G17" s="15" t="n">
        <f aca="false">IF(G5=0,0,G8/G5)</f>
        <v>0.619354838709677</v>
      </c>
      <c r="H17" s="15" t="n">
        <f aca="false">IF(H5=0,0,H8/H5)</f>
        <v>0.63013698630137</v>
      </c>
      <c r="I17" s="15" t="n">
        <f aca="false">IF(I5=0,0,I8/I5)</f>
        <v>0.565476190476191</v>
      </c>
      <c r="J17" s="15" t="n">
        <f aca="false">IF(J5=0,0,J8/J5)</f>
        <v>0.6</v>
      </c>
      <c r="K17" s="15" t="n">
        <f aca="false">IF(K5=0,0,K8/K5)</f>
        <v>0.619047619047619</v>
      </c>
      <c r="L17" s="15" t="n">
        <f aca="false">IF(L5=0,0,L8/L5)</f>
        <v>0.530386740331492</v>
      </c>
      <c r="M17" s="15" t="n">
        <f aca="false">IF(M5=0,0,M8/M5)</f>
        <v>0.563953488372093</v>
      </c>
      <c r="N17" s="15" t="n">
        <f aca="false">IF(N5=0,0,N8/N5)</f>
        <v>0.502564102564103</v>
      </c>
      <c r="O17" s="15" t="n">
        <f aca="false">IF(O5=0,0,O8/O5)</f>
        <v>0.613217768147346</v>
      </c>
    </row>
    <row r="18" customFormat="false" ht="15" hidden="false" customHeight="false" outlineLevel="0" collapsed="false">
      <c r="B18" s="16" t="s">
        <v>27</v>
      </c>
      <c r="C18" s="17" t="n">
        <f aca="false">IF(C5=0,0,C9/C5)</f>
        <v>-0.141666666666667</v>
      </c>
      <c r="D18" s="17" t="n">
        <f aca="false">IF(D5=0,0,D9/D5)</f>
        <v>-0.145669291338583</v>
      </c>
      <c r="E18" s="17" t="n">
        <f aca="false">IF(E5=0,0,E9/E5)</f>
        <v>-0.0492957746478873</v>
      </c>
      <c r="F18" s="17" t="n">
        <f aca="false">IF(F5=0,0,F9/F5)</f>
        <v>-0.0736842105263158</v>
      </c>
      <c r="G18" s="17" t="n">
        <f aca="false">IF(G5=0,0,G9/G5)</f>
        <v>-0.0032258064516129</v>
      </c>
      <c r="H18" s="17" t="n">
        <f aca="false">IF(H5=0,0,H9/H5)</f>
        <v>-0.0150684931506849</v>
      </c>
      <c r="I18" s="17" t="n">
        <f aca="false">IF(I5=0,0,I9/I5)</f>
        <v>0.0476190476190476</v>
      </c>
      <c r="J18" s="17" t="n">
        <f aca="false">IF(J5=0,0,J9/J5)</f>
        <v>0.014375</v>
      </c>
      <c r="K18" s="17" t="n">
        <f aca="false">IF(K5=0,0,K9/K5)</f>
        <v>-0.00884353741496599</v>
      </c>
      <c r="L18" s="17" t="n">
        <f aca="false">IF(L5=0,0,L9/L5)</f>
        <v>0.0856353591160221</v>
      </c>
      <c r="M18" s="17" t="n">
        <f aca="false">IF(M5=0,0,M9/M5)</f>
        <v>0.0511627906976744</v>
      </c>
      <c r="N18" s="17" t="n">
        <f aca="false">IF(N5=0,0,N9/N5)</f>
        <v>0.112820512820513</v>
      </c>
      <c r="O18" s="17" t="n">
        <f aca="false">IF(O5=0,0,O9/O5)</f>
        <v>0.000162513542795233</v>
      </c>
    </row>
    <row r="19" customFormat="false" ht="15" hidden="false" customHeight="false" outlineLevel="0" collapsed="false">
      <c r="B19" s="18" t="s">
        <v>28</v>
      </c>
      <c r="C19" s="19" t="n">
        <f aca="false">IF(C5=0,0,C14/C5)</f>
        <v>-0.145833333333333</v>
      </c>
      <c r="D19" s="19" t="n">
        <f aca="false">IF(D5=0,0,D14/D5)</f>
        <v>-0.149606299212598</v>
      </c>
      <c r="E19" s="19" t="n">
        <f aca="false">IF(E5=0,0,E14/E5)</f>
        <v>-0.0528169014084507</v>
      </c>
      <c r="F19" s="19" t="n">
        <f aca="false">IF(F5=0,0,F14/F5)</f>
        <v>-0.0774436090225564</v>
      </c>
      <c r="G19" s="19" t="n">
        <f aca="false">IF(G5=0,0,G14/G5)</f>
        <v>-0.00645161290322581</v>
      </c>
      <c r="H19" s="19" t="n">
        <f aca="false">IF(H5=0,0,H14/H5)</f>
        <v>-0.0184931506849315</v>
      </c>
      <c r="I19" s="19" t="n">
        <f aca="false">IF(I5=0,0,I14/I5)</f>
        <v>0.0348214285714286</v>
      </c>
      <c r="J19" s="19" t="n">
        <f aca="false">IF(J5=0,0,J14/J5)</f>
        <v>0.008775</v>
      </c>
      <c r="K19" s="19" t="n">
        <f aca="false">IF(K5=0,0,K14/K5)</f>
        <v>-0.0122448979591837</v>
      </c>
      <c r="L19" s="19" t="n">
        <f aca="false">IF(L5=0,0,L14/L5)</f>
        <v>0.0646408839779006</v>
      </c>
      <c r="M19" s="19" t="n">
        <f aca="false">IF(M5=0,0,M14/M5)</f>
        <v>0.0376395348837209</v>
      </c>
      <c r="N19" s="19" t="n">
        <f aca="false">IF(N5=0,0,N14/N5)</f>
        <v>0.086</v>
      </c>
      <c r="O19" s="19" t="n">
        <f aca="false">IF(O5=0,0,O14/O5)</f>
        <v>-0.00953521126760563</v>
      </c>
    </row>
    <row r="20" customFormat="false" ht="15" hidden="false" customHeight="false" outlineLevel="0" collapsed="false">
      <c r="B20" s="6" t="s">
        <v>29</v>
      </c>
      <c r="C20" s="15" t="str">
        <f aca="false">""</f>
        <v/>
      </c>
      <c r="D20" s="15" t="n">
        <f aca="false">IF(OR(D5=0,C5=0),0,(D5-C5)/C5)</f>
        <v>0.0583333333333333</v>
      </c>
      <c r="E20" s="15" t="n">
        <f aca="false">IF(OR(E5=0,D5=0),0,(E5-D5)/D5)</f>
        <v>0.118110236220472</v>
      </c>
      <c r="F20" s="15" t="n">
        <f aca="false">IF(OR(F5=0,E5=0),0,(F5-E5)/E5)</f>
        <v>-0.0633802816901408</v>
      </c>
      <c r="G20" s="15" t="n">
        <f aca="false">IF(OR(G5=0,F5=0),0,(G5-F5)/F5)</f>
        <v>0.165413533834586</v>
      </c>
      <c r="H20" s="15" t="n">
        <f aca="false">IF(OR(H5=0,G5=0),0,(H5-G5)/G5)</f>
        <v>-0.0580645161290323</v>
      </c>
      <c r="I20" s="15" t="n">
        <f aca="false">IF(OR(I5=0,H5=0),0,(I5-H5)/H5)</f>
        <v>0.150684931506849</v>
      </c>
      <c r="J20" s="15" t="n">
        <f aca="false">IF(OR(J5=0,I5=0),0,(J5-I5)/I5)</f>
        <v>-0.0476190476190476</v>
      </c>
      <c r="K20" s="15" t="n">
        <f aca="false">IF(OR(K5=0,J5=0),0,(K5-J5)/J5)</f>
        <v>-0.08125</v>
      </c>
      <c r="L20" s="15" t="n">
        <f aca="false">IF(OR(L5=0,K5=0),0,(L5-K5)/K5)</f>
        <v>0.231292517006803</v>
      </c>
      <c r="M20" s="15" t="n">
        <f aca="false">IF(OR(M5=0,L5=0),0,(M5-L5)/L5)</f>
        <v>-0.0497237569060773</v>
      </c>
      <c r="N20" s="15" t="n">
        <f aca="false">IF(OR(N5=0,M5=0),0,(N5-M5)/M5)</f>
        <v>0.133720930232558</v>
      </c>
    </row>
    <row r="22" customFormat="false" ht="15" hidden="false" customHeight="true" outlineLevel="0" collapsed="false">
      <c r="B22" s="20" t="s">
        <v>30</v>
      </c>
      <c r="C22" s="20"/>
      <c r="D22" s="20"/>
      <c r="E22" s="20"/>
    </row>
    <row r="23" customFormat="false" ht="15" hidden="false" customHeight="false" outlineLevel="0" collapsed="false">
      <c r="B23" s="6" t="s">
        <v>31</v>
      </c>
      <c r="C23" s="7" t="n">
        <f aca="false">비용!O17-(매출!O14)</f>
        <v>41830000</v>
      </c>
      <c r="D23" s="7"/>
      <c r="E23" s="7"/>
    </row>
    <row r="24" customFormat="false" ht="15" hidden="false" customHeight="false" outlineLevel="0" collapsed="false">
      <c r="B24" s="6" t="s">
        <v>32</v>
      </c>
      <c r="C24" s="15" t="n">
        <f aca="false">IF(O5=0,0,(O5-매출!O14)/O5)</f>
        <v>0.613380281690141</v>
      </c>
      <c r="D24" s="15"/>
      <c r="E24" s="15"/>
    </row>
    <row r="25" customFormat="false" ht="15" hidden="false" customHeight="false" outlineLevel="0" collapsed="false">
      <c r="B25" s="4" t="s">
        <v>33</v>
      </c>
      <c r="C25" s="5" t="n">
        <f aca="false">IF(C24=0,0,ROUND(C23/C24,0))</f>
        <v>68195867</v>
      </c>
      <c r="D25" s="5"/>
      <c r="E25" s="5"/>
    </row>
  </sheetData>
  <mergeCells count="5">
    <mergeCell ref="B2:P2"/>
    <mergeCell ref="B22:E22"/>
    <mergeCell ref="C23:E23"/>
    <mergeCell ref="C24:E24"/>
    <mergeCell ref="C25:E25"/>
  </mergeCells>
  <conditionalFormatting sqref="C5:O5">
    <cfRule type="cellIs" priority="2" operator="lessThan" aboveAverage="0" equalAverage="0" bottom="0" percent="0" rank="0" text="" dxfId="0">
      <formula>0</formula>
    </cfRule>
  </conditionalFormatting>
  <conditionalFormatting sqref="C6:O6">
    <cfRule type="cellIs" priority="3" operator="lessThan" aboveAverage="0" equalAverage="0" bottom="0" percent="0" rank="0" text="" dxfId="0">
      <formula>0</formula>
    </cfRule>
  </conditionalFormatting>
  <conditionalFormatting sqref="C7:O7">
    <cfRule type="cellIs" priority="4" operator="lessThan" aboveAverage="0" equalAverage="0" bottom="0" percent="0" rank="0" text="" dxfId="0">
      <formula>0</formula>
    </cfRule>
  </conditionalFormatting>
  <conditionalFormatting sqref="C8:O8">
    <cfRule type="cellIs" priority="5" operator="lessThan" aboveAverage="0" equalAverage="0" bottom="0" percent="0" rank="0" text="" dxfId="0">
      <formula>0</formula>
    </cfRule>
  </conditionalFormatting>
  <conditionalFormatting sqref="C9:O9">
    <cfRule type="cellIs" priority="6" operator="lessThan" aboveAverage="0" equalAverage="0" bottom="0" percent="0" rank="0" text="" dxfId="0">
      <formula>0</formula>
    </cfRule>
  </conditionalFormatting>
  <conditionalFormatting sqref="C10:O10">
    <cfRule type="cellIs" priority="7" operator="lessThan" aboveAverage="0" equalAverage="0" bottom="0" percent="0" rank="0" text="" dxfId="0">
      <formula>0</formula>
    </cfRule>
  </conditionalFormatting>
  <conditionalFormatting sqref="C11:O11">
    <cfRule type="cellIs" priority="8" operator="lessThan" aboveAverage="0" equalAverage="0" bottom="0" percent="0" rank="0" text="" dxfId="0">
      <formula>0</formula>
    </cfRule>
  </conditionalFormatting>
  <conditionalFormatting sqref="C12:O12">
    <cfRule type="cellIs" priority="9" operator="lessThan" aboveAverage="0" equalAverage="0" bottom="0" percent="0" rank="0" text="" dxfId="0">
      <formula>0</formula>
    </cfRule>
  </conditionalFormatting>
  <conditionalFormatting sqref="C13:O13">
    <cfRule type="cellIs" priority="10" operator="lessThan" aboveAverage="0" equalAverage="0" bottom="0" percent="0" rank="0" text="" dxfId="0">
      <formula>0</formula>
    </cfRule>
  </conditionalFormatting>
  <conditionalFormatting sqref="C14:O14">
    <cfRule type="cellIs" priority="11" operator="lessThan" aboveAverage="0" equalAverage="0" bottom="0" percent="0" rank="0" text="" dxfId="0">
      <formula>0</formula>
    </cfRule>
  </conditionalFormatting>
  <conditionalFormatting sqref="C15:O15">
    <cfRule type="cellIs" priority="12" operator="lessThan" aboveAverage="0" equalAverage="0" bottom="0" percent="0" rank="0" text="" dxfId="0">
      <formula>0</formula>
    </cfRule>
  </conditionalFormatting>
  <conditionalFormatting sqref="C16:O16">
    <cfRule type="cellIs" priority="13" operator="lessThan" aboveAverage="0" equalAverage="0" bottom="0" percent="0" rank="0" text="" dxfId="0">
      <formula>0</formula>
    </cfRule>
  </conditionalFormatting>
  <conditionalFormatting sqref="C17:O17">
    <cfRule type="cellIs" priority="14" operator="lessThan" aboveAverage="0" equalAverage="0" bottom="0" percent="0" rank="0" text="" dxfId="0">
      <formula>0</formula>
    </cfRule>
  </conditionalFormatting>
  <conditionalFormatting sqref="C18:O18">
    <cfRule type="cellIs" priority="15" operator="lessThan" aboveAverage="0" equalAverage="0" bottom="0" percent="0" rank="0" text="" dxfId="0">
      <formula>0</formula>
    </cfRule>
  </conditionalFormatting>
  <conditionalFormatting sqref="C19:O19">
    <cfRule type="cellIs" priority="16" operator="lessThan" aboveAverage="0" equalAverage="0" bottom="0" percent="0" rank="0" text="" dxfId="0">
      <formula>0</formula>
    </cfRule>
  </conditionalFormatting>
  <conditionalFormatting sqref="C20:O20">
    <cfRule type="cellIs" priority="17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O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14" min="3" style="0" width="13"/>
    <col collapsed="false" customWidth="true" hidden="false" outlineLevel="0" max="15" min="15" style="0" width="14"/>
  </cols>
  <sheetData>
    <row r="2" customFormat="false" ht="17.35" hidden="false" customHeight="false" outlineLevel="0" collapsed="false">
      <c r="B2" s="21" t="s">
        <v>34</v>
      </c>
    </row>
    <row r="4" customFormat="false" ht="15" hidden="false" customHeight="false" outlineLevel="0" collapsed="false">
      <c r="B4" s="2" t="s">
        <v>35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2" t="s">
        <v>14</v>
      </c>
    </row>
    <row r="5" customFormat="false" ht="15" hidden="false" customHeight="false" outlineLevel="0" collapsed="false">
      <c r="B5" s="6" t="s">
        <v>36</v>
      </c>
      <c r="C5" s="22" t="n">
        <v>8500000</v>
      </c>
      <c r="D5" s="22" t="n">
        <v>9200000</v>
      </c>
      <c r="E5" s="22" t="n">
        <v>10100000</v>
      </c>
      <c r="F5" s="22" t="n">
        <v>9800000</v>
      </c>
      <c r="G5" s="22" t="n">
        <v>11000000</v>
      </c>
      <c r="H5" s="22" t="n">
        <v>10500000</v>
      </c>
      <c r="I5" s="22" t="n">
        <v>12000000</v>
      </c>
      <c r="J5" s="22" t="n">
        <v>11500000</v>
      </c>
      <c r="K5" s="22" t="n">
        <v>10800000</v>
      </c>
      <c r="L5" s="22" t="n">
        <v>13000000</v>
      </c>
      <c r="M5" s="22" t="n">
        <v>12500000</v>
      </c>
      <c r="N5" s="22" t="n">
        <v>14000000</v>
      </c>
      <c r="O5" s="23" t="n">
        <f aca="false">SUM(C5:N5)</f>
        <v>132900000</v>
      </c>
    </row>
    <row r="6" customFormat="false" ht="15" hidden="false" customHeight="false" outlineLevel="0" collapsed="false">
      <c r="B6" s="24" t="s">
        <v>37</v>
      </c>
      <c r="C6" s="25" t="n">
        <v>3000000</v>
      </c>
      <c r="D6" s="25" t="n">
        <v>3200000</v>
      </c>
      <c r="E6" s="25" t="n">
        <v>3500000</v>
      </c>
      <c r="F6" s="25" t="n">
        <v>3100000</v>
      </c>
      <c r="G6" s="25" t="n">
        <v>3800000</v>
      </c>
      <c r="H6" s="25" t="n">
        <v>3600000</v>
      </c>
      <c r="I6" s="25" t="n">
        <v>4000000</v>
      </c>
      <c r="J6" s="25" t="n">
        <v>3900000</v>
      </c>
      <c r="K6" s="25" t="n">
        <v>3500000</v>
      </c>
      <c r="L6" s="25" t="n">
        <v>4200000</v>
      </c>
      <c r="M6" s="25" t="n">
        <v>4000000</v>
      </c>
      <c r="N6" s="25" t="n">
        <v>4500000</v>
      </c>
      <c r="O6" s="26" t="n">
        <f aca="false">SUM(C6:N6)</f>
        <v>44300000</v>
      </c>
    </row>
    <row r="7" customFormat="false" ht="15" hidden="false" customHeight="false" outlineLevel="0" collapsed="false">
      <c r="B7" s="6" t="s">
        <v>38</v>
      </c>
      <c r="C7" s="22" t="n">
        <v>500000</v>
      </c>
      <c r="D7" s="22" t="n">
        <v>300000</v>
      </c>
      <c r="E7" s="22" t="n">
        <v>600000</v>
      </c>
      <c r="F7" s="22" t="n">
        <v>400000</v>
      </c>
      <c r="G7" s="22" t="n">
        <v>700000</v>
      </c>
      <c r="H7" s="22" t="n">
        <v>500000</v>
      </c>
      <c r="I7" s="22" t="n">
        <v>800000</v>
      </c>
      <c r="J7" s="22" t="n">
        <v>600000</v>
      </c>
      <c r="K7" s="22" t="n">
        <v>400000</v>
      </c>
      <c r="L7" s="22" t="n">
        <v>900000</v>
      </c>
      <c r="M7" s="22" t="n">
        <v>700000</v>
      </c>
      <c r="N7" s="22" t="n">
        <v>1000000</v>
      </c>
      <c r="O7" s="23" t="n">
        <f aca="false">SUM(C7:N7)</f>
        <v>7400000</v>
      </c>
    </row>
    <row r="8" customFormat="false" ht="15" hidden="false" customHeight="false" outlineLevel="0" collapsed="false">
      <c r="B8" s="4" t="s">
        <v>39</v>
      </c>
      <c r="C8" s="5" t="n">
        <f aca="false">SUM(C5:C7)</f>
        <v>12000000</v>
      </c>
      <c r="D8" s="5" t="n">
        <f aca="false">SUM(D5:D7)</f>
        <v>12700000</v>
      </c>
      <c r="E8" s="5" t="n">
        <f aca="false">SUM(E5:E7)</f>
        <v>14200000</v>
      </c>
      <c r="F8" s="5" t="n">
        <f aca="false">SUM(F5:F7)</f>
        <v>13300000</v>
      </c>
      <c r="G8" s="5" t="n">
        <f aca="false">SUM(G5:G7)</f>
        <v>15500000</v>
      </c>
      <c r="H8" s="5" t="n">
        <f aca="false">SUM(H5:H7)</f>
        <v>14600000</v>
      </c>
      <c r="I8" s="5" t="n">
        <f aca="false">SUM(I5:I7)</f>
        <v>16800000</v>
      </c>
      <c r="J8" s="5" t="n">
        <f aca="false">SUM(J5:J7)</f>
        <v>16000000</v>
      </c>
      <c r="K8" s="5" t="n">
        <f aca="false">SUM(K5:K7)</f>
        <v>14700000</v>
      </c>
      <c r="L8" s="5" t="n">
        <f aca="false">SUM(L5:L7)</f>
        <v>18100000</v>
      </c>
      <c r="M8" s="5" t="n">
        <f aca="false">SUM(M5:M7)</f>
        <v>17200000</v>
      </c>
      <c r="N8" s="5" t="n">
        <f aca="false">SUM(N5:N7)</f>
        <v>19500000</v>
      </c>
      <c r="O8" s="5" t="n">
        <f aca="false">SUM(O5:O7)</f>
        <v>184600000</v>
      </c>
    </row>
    <row r="10" customFormat="false" ht="15" hidden="false" customHeight="false" outlineLevel="0" collapsed="false">
      <c r="B10" s="2" t="s">
        <v>40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13</v>
      </c>
      <c r="O10" s="2" t="s">
        <v>14</v>
      </c>
    </row>
    <row r="11" customFormat="false" ht="15" hidden="false" customHeight="false" outlineLevel="0" collapsed="false">
      <c r="B11" s="6" t="s">
        <v>41</v>
      </c>
      <c r="C11" s="22" t="n">
        <v>3200000</v>
      </c>
      <c r="D11" s="22" t="n">
        <v>3500000</v>
      </c>
      <c r="E11" s="22" t="n">
        <v>3800000</v>
      </c>
      <c r="F11" s="22" t="n">
        <v>3600000</v>
      </c>
      <c r="G11" s="22" t="n">
        <v>4100000</v>
      </c>
      <c r="H11" s="22" t="n">
        <v>3900000</v>
      </c>
      <c r="I11" s="22" t="n">
        <v>4500000</v>
      </c>
      <c r="J11" s="22" t="n">
        <v>4300000</v>
      </c>
      <c r="K11" s="22" t="n">
        <v>4000000</v>
      </c>
      <c r="L11" s="22" t="n">
        <v>4800000</v>
      </c>
      <c r="M11" s="22" t="n">
        <v>4600000</v>
      </c>
      <c r="N11" s="22" t="n">
        <v>5200000</v>
      </c>
      <c r="O11" s="23" t="n">
        <f aca="false">SUM(C11:N11)</f>
        <v>49500000</v>
      </c>
    </row>
    <row r="12" customFormat="false" ht="15" hidden="false" customHeight="false" outlineLevel="0" collapsed="false">
      <c r="B12" s="24" t="s">
        <v>42</v>
      </c>
      <c r="C12" s="25" t="n">
        <v>1000000</v>
      </c>
      <c r="D12" s="25" t="n">
        <v>1100000</v>
      </c>
      <c r="E12" s="25" t="n">
        <v>1200000</v>
      </c>
      <c r="F12" s="25" t="n">
        <v>1100000</v>
      </c>
      <c r="G12" s="25" t="n">
        <v>1300000</v>
      </c>
      <c r="H12" s="25" t="n">
        <v>1200000</v>
      </c>
      <c r="I12" s="25" t="n">
        <v>1400000</v>
      </c>
      <c r="J12" s="25" t="n">
        <v>1300000</v>
      </c>
      <c r="K12" s="25" t="n">
        <v>1200000</v>
      </c>
      <c r="L12" s="25" t="n">
        <v>1500000</v>
      </c>
      <c r="M12" s="25" t="n">
        <v>1400000</v>
      </c>
      <c r="N12" s="25" t="n">
        <v>1600000</v>
      </c>
      <c r="O12" s="26" t="n">
        <f aca="false">SUM(C12:N12)</f>
        <v>15300000</v>
      </c>
    </row>
    <row r="13" customFormat="false" ht="15" hidden="false" customHeight="false" outlineLevel="0" collapsed="false">
      <c r="B13" s="6" t="s">
        <v>43</v>
      </c>
      <c r="C13" s="22" t="n">
        <v>400000</v>
      </c>
      <c r="D13" s="22" t="n">
        <v>450000</v>
      </c>
      <c r="E13" s="22" t="n">
        <v>500000</v>
      </c>
      <c r="F13" s="22" t="n">
        <v>480000</v>
      </c>
      <c r="G13" s="22" t="n">
        <v>550000</v>
      </c>
      <c r="H13" s="22" t="n">
        <v>520000</v>
      </c>
      <c r="I13" s="22" t="n">
        <v>600000</v>
      </c>
      <c r="J13" s="22" t="n">
        <v>570000</v>
      </c>
      <c r="K13" s="22" t="n">
        <v>530000</v>
      </c>
      <c r="L13" s="22" t="n">
        <v>650000</v>
      </c>
      <c r="M13" s="22" t="n">
        <v>620000</v>
      </c>
      <c r="N13" s="22" t="n">
        <v>700000</v>
      </c>
      <c r="O13" s="23" t="n">
        <f aca="false">SUM(C13:N13)</f>
        <v>6570000</v>
      </c>
    </row>
    <row r="14" customFormat="false" ht="15" hidden="false" customHeight="false" outlineLevel="0" collapsed="false">
      <c r="B14" s="27" t="s">
        <v>44</v>
      </c>
      <c r="C14" s="28" t="n">
        <f aca="false">SUM(C11:C13)</f>
        <v>4600000</v>
      </c>
      <c r="D14" s="28" t="n">
        <f aca="false">SUM(D11:D13)</f>
        <v>5050000</v>
      </c>
      <c r="E14" s="28" t="n">
        <f aca="false">SUM(E11:E13)</f>
        <v>5500000</v>
      </c>
      <c r="F14" s="28" t="n">
        <f aca="false">SUM(F11:F13)</f>
        <v>5180000</v>
      </c>
      <c r="G14" s="28" t="n">
        <f aca="false">SUM(G11:G13)</f>
        <v>5950000</v>
      </c>
      <c r="H14" s="28" t="n">
        <f aca="false">SUM(H11:H13)</f>
        <v>5620000</v>
      </c>
      <c r="I14" s="28" t="n">
        <f aca="false">SUM(I11:I13)</f>
        <v>6500000</v>
      </c>
      <c r="J14" s="28" t="n">
        <f aca="false">SUM(J11:J13)</f>
        <v>6170000</v>
      </c>
      <c r="K14" s="28" t="n">
        <f aca="false">SUM(K11:K13)</f>
        <v>5730000</v>
      </c>
      <c r="L14" s="28" t="n">
        <f aca="false">SUM(L11:L13)</f>
        <v>6950000</v>
      </c>
      <c r="M14" s="28" t="n">
        <f aca="false">SUM(M11:M13)</f>
        <v>6620000</v>
      </c>
      <c r="N14" s="28" t="n">
        <f aca="false">SUM(N11:N13)</f>
        <v>7500000</v>
      </c>
      <c r="O14" s="28" t="n">
        <f aca="false">SUM(O11:O13)</f>
        <v>71370000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B2:O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15" min="3" style="0" width="13"/>
  </cols>
  <sheetData>
    <row r="2" customFormat="false" ht="17.35" hidden="false" customHeight="false" outlineLevel="0" collapsed="false">
      <c r="B2" s="21" t="s">
        <v>45</v>
      </c>
    </row>
    <row r="4" customFormat="false" ht="15" hidden="false" customHeight="false" outlineLevel="0" collapsed="false">
      <c r="B4" s="2" t="s">
        <v>46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2" t="s">
        <v>14</v>
      </c>
    </row>
    <row r="5" customFormat="false" ht="15" hidden="false" customHeight="false" outlineLevel="0" collapsed="false">
      <c r="B5" s="6" t="s">
        <v>47</v>
      </c>
      <c r="C5" s="22" t="n">
        <v>5000000</v>
      </c>
      <c r="D5" s="22" t="n">
        <v>5000000</v>
      </c>
      <c r="E5" s="22" t="n">
        <v>5000000</v>
      </c>
      <c r="F5" s="22" t="n">
        <v>5000000</v>
      </c>
      <c r="G5" s="22" t="n">
        <v>5000000</v>
      </c>
      <c r="H5" s="22" t="n">
        <v>5000000</v>
      </c>
      <c r="I5" s="22" t="n">
        <v>5000000</v>
      </c>
      <c r="J5" s="22" t="n">
        <v>5000000</v>
      </c>
      <c r="K5" s="22" t="n">
        <v>5000000</v>
      </c>
      <c r="L5" s="22" t="n">
        <v>5000000</v>
      </c>
      <c r="M5" s="22" t="n">
        <v>5000000</v>
      </c>
      <c r="N5" s="22" t="n">
        <v>5000000</v>
      </c>
      <c r="O5" s="23" t="n">
        <f aca="false">SUM(C5:N5)</f>
        <v>60000000</v>
      </c>
    </row>
    <row r="6" customFormat="false" ht="15" hidden="false" customHeight="false" outlineLevel="0" collapsed="false">
      <c r="B6" s="24" t="s">
        <v>48</v>
      </c>
      <c r="C6" s="25" t="n">
        <v>2000000</v>
      </c>
      <c r="D6" s="25" t="n">
        <v>2000000</v>
      </c>
      <c r="E6" s="25" t="n">
        <v>2000000</v>
      </c>
      <c r="F6" s="25" t="n">
        <v>2000000</v>
      </c>
      <c r="G6" s="25" t="n">
        <v>2000000</v>
      </c>
      <c r="H6" s="25" t="n">
        <v>2000000</v>
      </c>
      <c r="I6" s="25" t="n">
        <v>2000000</v>
      </c>
      <c r="J6" s="25" t="n">
        <v>2000000</v>
      </c>
      <c r="K6" s="25" t="n">
        <v>2000000</v>
      </c>
      <c r="L6" s="25" t="n">
        <v>2000000</v>
      </c>
      <c r="M6" s="25" t="n">
        <v>2000000</v>
      </c>
      <c r="N6" s="25" t="n">
        <v>2000000</v>
      </c>
      <c r="O6" s="26" t="n">
        <f aca="false">SUM(C6:N6)</f>
        <v>24000000</v>
      </c>
    </row>
    <row r="7" customFormat="false" ht="15" hidden="false" customHeight="false" outlineLevel="0" collapsed="false">
      <c r="B7" s="6" t="s">
        <v>49</v>
      </c>
      <c r="C7" s="22" t="n">
        <v>300000</v>
      </c>
      <c r="D7" s="22" t="n">
        <v>300000</v>
      </c>
      <c r="E7" s="22" t="n">
        <v>300000</v>
      </c>
      <c r="F7" s="22" t="n">
        <v>300000</v>
      </c>
      <c r="G7" s="22" t="n">
        <v>300000</v>
      </c>
      <c r="H7" s="22" t="n">
        <v>300000</v>
      </c>
      <c r="I7" s="22" t="n">
        <v>300000</v>
      </c>
      <c r="J7" s="22" t="n">
        <v>300000</v>
      </c>
      <c r="K7" s="22" t="n">
        <v>300000</v>
      </c>
      <c r="L7" s="22" t="n">
        <v>300000</v>
      </c>
      <c r="M7" s="22" t="n">
        <v>300000</v>
      </c>
      <c r="N7" s="22" t="n">
        <v>300000</v>
      </c>
      <c r="O7" s="23" t="n">
        <f aca="false">SUM(C7:N7)</f>
        <v>3600000</v>
      </c>
    </row>
    <row r="8" customFormat="false" ht="15" hidden="false" customHeight="false" outlineLevel="0" collapsed="false">
      <c r="B8" s="24" t="s">
        <v>50</v>
      </c>
      <c r="C8" s="25" t="n">
        <v>200000</v>
      </c>
      <c r="D8" s="25" t="n">
        <v>200000</v>
      </c>
      <c r="E8" s="25" t="n">
        <v>200000</v>
      </c>
      <c r="F8" s="25" t="n">
        <v>200000</v>
      </c>
      <c r="G8" s="25" t="n">
        <v>200000</v>
      </c>
      <c r="H8" s="25" t="n">
        <v>200000</v>
      </c>
      <c r="I8" s="25" t="n">
        <v>200000</v>
      </c>
      <c r="J8" s="25" t="n">
        <v>200000</v>
      </c>
      <c r="K8" s="25" t="n">
        <v>200000</v>
      </c>
      <c r="L8" s="25" t="n">
        <v>200000</v>
      </c>
      <c r="M8" s="25" t="n">
        <v>200000</v>
      </c>
      <c r="N8" s="25" t="n">
        <v>200000</v>
      </c>
      <c r="O8" s="26" t="n">
        <f aca="false">SUM(C8:N8)</f>
        <v>2400000</v>
      </c>
    </row>
    <row r="9" customFormat="false" ht="15" hidden="false" customHeight="false" outlineLevel="0" collapsed="false">
      <c r="B9" s="6" t="s">
        <v>51</v>
      </c>
      <c r="C9" s="22" t="n">
        <v>150000</v>
      </c>
      <c r="D9" s="22" t="n">
        <v>150000</v>
      </c>
      <c r="E9" s="22" t="n">
        <v>150000</v>
      </c>
      <c r="F9" s="22" t="n">
        <v>150000</v>
      </c>
      <c r="G9" s="22" t="n">
        <v>150000</v>
      </c>
      <c r="H9" s="22" t="n">
        <v>150000</v>
      </c>
      <c r="I9" s="22" t="n">
        <v>150000</v>
      </c>
      <c r="J9" s="22" t="n">
        <v>150000</v>
      </c>
      <c r="K9" s="22" t="n">
        <v>150000</v>
      </c>
      <c r="L9" s="22" t="n">
        <v>150000</v>
      </c>
      <c r="M9" s="22" t="n">
        <v>150000</v>
      </c>
      <c r="N9" s="22" t="n">
        <v>150000</v>
      </c>
      <c r="O9" s="23" t="n">
        <f aca="false">SUM(C9:N9)</f>
        <v>1800000</v>
      </c>
    </row>
    <row r="10" customFormat="false" ht="15" hidden="false" customHeight="false" outlineLevel="0" collapsed="false">
      <c r="B10" s="24" t="s">
        <v>52</v>
      </c>
      <c r="C10" s="25" t="n">
        <v>500000</v>
      </c>
      <c r="D10" s="25" t="n">
        <v>600000</v>
      </c>
      <c r="E10" s="25" t="n">
        <v>800000</v>
      </c>
      <c r="F10" s="25" t="n">
        <v>500000</v>
      </c>
      <c r="G10" s="25" t="n">
        <v>700000</v>
      </c>
      <c r="H10" s="25" t="n">
        <v>600000</v>
      </c>
      <c r="I10" s="25" t="n">
        <v>900000</v>
      </c>
      <c r="J10" s="25" t="n">
        <v>700000</v>
      </c>
      <c r="K10" s="25" t="n">
        <v>500000</v>
      </c>
      <c r="L10" s="25" t="n">
        <v>1000000</v>
      </c>
      <c r="M10" s="25" t="n">
        <v>800000</v>
      </c>
      <c r="N10" s="25" t="n">
        <v>1200000</v>
      </c>
      <c r="O10" s="26" t="n">
        <f aca="false">SUM(C10:N10)</f>
        <v>8800000</v>
      </c>
    </row>
    <row r="11" customFormat="false" ht="15" hidden="false" customHeight="false" outlineLevel="0" collapsed="false">
      <c r="B11" s="6" t="s">
        <v>53</v>
      </c>
      <c r="C11" s="22" t="n">
        <v>200000</v>
      </c>
      <c r="D11" s="22" t="n">
        <v>200000</v>
      </c>
      <c r="E11" s="22" t="n">
        <v>200000</v>
      </c>
      <c r="F11" s="22" t="n">
        <v>200000</v>
      </c>
      <c r="G11" s="22" t="n">
        <v>200000</v>
      </c>
      <c r="H11" s="22" t="n">
        <v>200000</v>
      </c>
      <c r="I11" s="22" t="n">
        <v>200000</v>
      </c>
      <c r="J11" s="22" t="n">
        <v>200000</v>
      </c>
      <c r="K11" s="22" t="n">
        <v>200000</v>
      </c>
      <c r="L11" s="22" t="n">
        <v>200000</v>
      </c>
      <c r="M11" s="22" t="n">
        <v>200000</v>
      </c>
      <c r="N11" s="22" t="n">
        <v>200000</v>
      </c>
      <c r="O11" s="23" t="n">
        <f aca="false">SUM(C11:N11)</f>
        <v>2400000</v>
      </c>
    </row>
    <row r="12" customFormat="false" ht="15" hidden="false" customHeight="false" outlineLevel="0" collapsed="false">
      <c r="B12" s="24" t="s">
        <v>54</v>
      </c>
      <c r="C12" s="25" t="n">
        <v>400000</v>
      </c>
      <c r="D12" s="25" t="n">
        <v>400000</v>
      </c>
      <c r="E12" s="25" t="n">
        <v>400000</v>
      </c>
      <c r="F12" s="25" t="n">
        <v>400000</v>
      </c>
      <c r="G12" s="25" t="n">
        <v>400000</v>
      </c>
      <c r="H12" s="25" t="n">
        <v>400000</v>
      </c>
      <c r="I12" s="25" t="n">
        <v>400000</v>
      </c>
      <c r="J12" s="25" t="n">
        <v>400000</v>
      </c>
      <c r="K12" s="25" t="n">
        <v>400000</v>
      </c>
      <c r="L12" s="25" t="n">
        <v>400000</v>
      </c>
      <c r="M12" s="25" t="n">
        <v>400000</v>
      </c>
      <c r="N12" s="25" t="n">
        <v>400000</v>
      </c>
      <c r="O12" s="26" t="n">
        <f aca="false">SUM(C12:N12)</f>
        <v>4800000</v>
      </c>
    </row>
    <row r="13" customFormat="false" ht="15" hidden="false" customHeight="false" outlineLevel="0" collapsed="false">
      <c r="B13" s="6" t="s">
        <v>55</v>
      </c>
      <c r="C13" s="22" t="n">
        <v>150000</v>
      </c>
      <c r="D13" s="22" t="n">
        <v>150000</v>
      </c>
      <c r="E13" s="22" t="n">
        <v>150000</v>
      </c>
      <c r="F13" s="22" t="n">
        <v>150000</v>
      </c>
      <c r="G13" s="22" t="n">
        <v>150000</v>
      </c>
      <c r="H13" s="22" t="n">
        <v>150000</v>
      </c>
      <c r="I13" s="22" t="n">
        <v>150000</v>
      </c>
      <c r="J13" s="22" t="n">
        <v>150000</v>
      </c>
      <c r="K13" s="22" t="n">
        <v>150000</v>
      </c>
      <c r="L13" s="22" t="n">
        <v>150000</v>
      </c>
      <c r="M13" s="22" t="n">
        <v>150000</v>
      </c>
      <c r="N13" s="22" t="n">
        <v>150000</v>
      </c>
      <c r="O13" s="23" t="n">
        <f aca="false">SUM(C13:N13)</f>
        <v>1800000</v>
      </c>
    </row>
    <row r="14" customFormat="false" ht="15" hidden="false" customHeight="false" outlineLevel="0" collapsed="false">
      <c r="B14" s="24" t="s">
        <v>56</v>
      </c>
      <c r="C14" s="25" t="n">
        <v>100000</v>
      </c>
      <c r="D14" s="25" t="n">
        <v>100000</v>
      </c>
      <c r="E14" s="25" t="n">
        <v>100000</v>
      </c>
      <c r="F14" s="25" t="n">
        <v>100000</v>
      </c>
      <c r="G14" s="25" t="n">
        <v>100000</v>
      </c>
      <c r="H14" s="25" t="n">
        <v>100000</v>
      </c>
      <c r="I14" s="25" t="n">
        <v>100000</v>
      </c>
      <c r="J14" s="25" t="n">
        <v>100000</v>
      </c>
      <c r="K14" s="25" t="n">
        <v>100000</v>
      </c>
      <c r="L14" s="25" t="n">
        <v>100000</v>
      </c>
      <c r="M14" s="25" t="n">
        <v>100000</v>
      </c>
      <c r="N14" s="25" t="n">
        <v>100000</v>
      </c>
      <c r="O14" s="26" t="n">
        <f aca="false">SUM(C14:N14)</f>
        <v>1200000</v>
      </c>
    </row>
    <row r="15" customFormat="false" ht="15" hidden="false" customHeight="false" outlineLevel="0" collapsed="false">
      <c r="B15" s="6" t="s">
        <v>57</v>
      </c>
      <c r="C15" s="22" t="n">
        <v>0</v>
      </c>
      <c r="D15" s="22" t="n">
        <v>300000</v>
      </c>
      <c r="E15" s="22" t="n">
        <v>0</v>
      </c>
      <c r="F15" s="22" t="n">
        <v>0</v>
      </c>
      <c r="G15" s="22" t="n">
        <v>300000</v>
      </c>
      <c r="H15" s="22" t="n">
        <v>0</v>
      </c>
      <c r="I15" s="22" t="n">
        <v>0</v>
      </c>
      <c r="J15" s="22" t="n">
        <v>300000</v>
      </c>
      <c r="K15" s="22" t="n">
        <v>0</v>
      </c>
      <c r="L15" s="22" t="n">
        <v>0</v>
      </c>
      <c r="M15" s="22" t="n">
        <v>300000</v>
      </c>
      <c r="N15" s="22" t="n">
        <v>0</v>
      </c>
      <c r="O15" s="23" t="n">
        <f aca="false">SUM(C15:N15)</f>
        <v>1200000</v>
      </c>
    </row>
    <row r="16" customFormat="false" ht="15" hidden="false" customHeight="false" outlineLevel="0" collapsed="false">
      <c r="B16" s="24" t="s">
        <v>58</v>
      </c>
      <c r="C16" s="25" t="n">
        <v>100000</v>
      </c>
      <c r="D16" s="25" t="n">
        <v>100000</v>
      </c>
      <c r="E16" s="25" t="n">
        <v>100000</v>
      </c>
      <c r="F16" s="25" t="n">
        <v>100000</v>
      </c>
      <c r="G16" s="25" t="n">
        <v>100000</v>
      </c>
      <c r="H16" s="25" t="n">
        <v>100000</v>
      </c>
      <c r="I16" s="25" t="n">
        <v>100000</v>
      </c>
      <c r="J16" s="25" t="n">
        <v>100000</v>
      </c>
      <c r="K16" s="25" t="n">
        <v>100000</v>
      </c>
      <c r="L16" s="25" t="n">
        <v>100000</v>
      </c>
      <c r="M16" s="25" t="n">
        <v>100000</v>
      </c>
      <c r="N16" s="25" t="n">
        <v>100000</v>
      </c>
      <c r="O16" s="26" t="n">
        <f aca="false">SUM(C16:N16)</f>
        <v>1200000</v>
      </c>
    </row>
    <row r="17" customFormat="false" ht="15" hidden="false" customHeight="false" outlineLevel="0" collapsed="false">
      <c r="B17" s="27" t="s">
        <v>59</v>
      </c>
      <c r="C17" s="28" t="n">
        <f aca="false">SUM(C5:C16)</f>
        <v>9100000</v>
      </c>
      <c r="D17" s="28" t="n">
        <f aca="false">SUM(D5:D16)</f>
        <v>9500000</v>
      </c>
      <c r="E17" s="28" t="n">
        <f aca="false">SUM(E5:E16)</f>
        <v>9400000</v>
      </c>
      <c r="F17" s="28" t="n">
        <f aca="false">SUM(F5:F16)</f>
        <v>9100000</v>
      </c>
      <c r="G17" s="28" t="n">
        <f aca="false">SUM(G5:G16)</f>
        <v>9600000</v>
      </c>
      <c r="H17" s="28" t="n">
        <f aca="false">SUM(H5:H16)</f>
        <v>9200000</v>
      </c>
      <c r="I17" s="28" t="n">
        <f aca="false">SUM(I5:I16)</f>
        <v>9500000</v>
      </c>
      <c r="J17" s="28" t="n">
        <f aca="false">SUM(J5:J16)</f>
        <v>9600000</v>
      </c>
      <c r="K17" s="28" t="n">
        <f aca="false">SUM(K5:K16)</f>
        <v>9100000</v>
      </c>
      <c r="L17" s="28" t="n">
        <f aca="false">SUM(L5:L16)</f>
        <v>9600000</v>
      </c>
      <c r="M17" s="28" t="n">
        <f aca="false">SUM(M5:M16)</f>
        <v>9700000</v>
      </c>
      <c r="N17" s="28" t="n">
        <f aca="false">SUM(N5:N16)</f>
        <v>9800000</v>
      </c>
      <c r="O17" s="28" t="n">
        <f aca="false">SUM(O5:O16)</f>
        <v>113200000</v>
      </c>
    </row>
    <row r="19" customFormat="false" ht="15" hidden="false" customHeight="false" outlineLevel="0" collapsed="false">
      <c r="B19" s="2" t="s">
        <v>60</v>
      </c>
      <c r="C19" s="3" t="s">
        <v>2</v>
      </c>
      <c r="D19" s="3" t="s">
        <v>3</v>
      </c>
      <c r="E19" s="3" t="s">
        <v>4</v>
      </c>
      <c r="F19" s="3" t="s">
        <v>5</v>
      </c>
      <c r="G19" s="3" t="s">
        <v>6</v>
      </c>
      <c r="H19" s="3" t="s">
        <v>7</v>
      </c>
      <c r="I19" s="3" t="s">
        <v>8</v>
      </c>
      <c r="J19" s="3" t="s">
        <v>9</v>
      </c>
      <c r="K19" s="3" t="s">
        <v>10</v>
      </c>
      <c r="L19" s="3" t="s">
        <v>11</v>
      </c>
      <c r="M19" s="3" t="s">
        <v>12</v>
      </c>
      <c r="N19" s="3" t="s">
        <v>13</v>
      </c>
      <c r="O19" s="2" t="s">
        <v>14</v>
      </c>
    </row>
    <row r="20" customFormat="false" ht="15" hidden="false" customHeight="false" outlineLevel="0" collapsed="false">
      <c r="B20" s="6" t="s">
        <v>61</v>
      </c>
      <c r="C20" s="22" t="n">
        <v>50000</v>
      </c>
      <c r="D20" s="22" t="n">
        <v>50000</v>
      </c>
      <c r="E20" s="22" t="n">
        <v>50000</v>
      </c>
      <c r="F20" s="22" t="n">
        <v>50000</v>
      </c>
      <c r="G20" s="22" t="n">
        <v>50000</v>
      </c>
      <c r="H20" s="22" t="n">
        <v>50000</v>
      </c>
      <c r="I20" s="22" t="n">
        <v>50000</v>
      </c>
      <c r="J20" s="22" t="n">
        <v>50000</v>
      </c>
      <c r="K20" s="22" t="n">
        <v>50000</v>
      </c>
      <c r="L20" s="22" t="n">
        <v>50000</v>
      </c>
      <c r="M20" s="22" t="n">
        <v>50000</v>
      </c>
      <c r="N20" s="22" t="n">
        <v>50000</v>
      </c>
      <c r="O20" s="23" t="n">
        <f aca="false">SUM(C20:N20)</f>
        <v>600000</v>
      </c>
    </row>
    <row r="21" customFormat="false" ht="15" hidden="false" customHeight="false" outlineLevel="0" collapsed="false">
      <c r="B21" s="24" t="s">
        <v>62</v>
      </c>
      <c r="C21" s="25" t="n">
        <v>100000</v>
      </c>
      <c r="D21" s="25" t="n">
        <v>100000</v>
      </c>
      <c r="E21" s="25" t="n">
        <v>100000</v>
      </c>
      <c r="F21" s="25" t="n">
        <v>100000</v>
      </c>
      <c r="G21" s="25" t="n">
        <v>100000</v>
      </c>
      <c r="H21" s="25" t="n">
        <v>100000</v>
      </c>
      <c r="I21" s="25" t="n">
        <v>100000</v>
      </c>
      <c r="J21" s="25" t="n">
        <v>100000</v>
      </c>
      <c r="K21" s="25" t="n">
        <v>100000</v>
      </c>
      <c r="L21" s="25" t="n">
        <v>100000</v>
      </c>
      <c r="M21" s="25" t="n">
        <v>100000</v>
      </c>
      <c r="N21" s="25" t="n">
        <v>100000</v>
      </c>
      <c r="O21" s="26" t="n">
        <f aca="false">SUM(C21:N21)</f>
        <v>1200000</v>
      </c>
    </row>
    <row r="22" customFormat="false" ht="15" hidden="false" customHeight="false" outlineLevel="0" collapsed="false">
      <c r="B22" s="6" t="s">
        <v>63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0</v>
      </c>
      <c r="I22" s="22" t="n">
        <v>0</v>
      </c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23" t="n">
        <f aca="false">SUM(C22:N22)</f>
        <v>0</v>
      </c>
    </row>
    <row r="23" customFormat="false" ht="15" hidden="false" customHeight="false" outlineLevel="0" collapsed="false">
      <c r="B23" s="24" t="s">
        <v>64</v>
      </c>
      <c r="C23" s="25" t="n">
        <v>0</v>
      </c>
      <c r="D23" s="25" t="n">
        <v>0</v>
      </c>
      <c r="E23" s="25" t="n">
        <v>0</v>
      </c>
      <c r="F23" s="25" t="n">
        <v>0</v>
      </c>
      <c r="G23" s="25" t="n">
        <v>0</v>
      </c>
      <c r="H23" s="25" t="n">
        <v>0</v>
      </c>
      <c r="I23" s="25" t="n">
        <v>0</v>
      </c>
      <c r="J23" s="25" t="n">
        <v>0</v>
      </c>
      <c r="K23" s="25" t="n">
        <v>0</v>
      </c>
      <c r="L23" s="25" t="n">
        <v>0</v>
      </c>
      <c r="M23" s="25" t="n">
        <v>0</v>
      </c>
      <c r="N23" s="25" t="n">
        <v>0</v>
      </c>
      <c r="O23" s="26" t="n">
        <f aca="false">SUM(C23:N23)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2026-03-15T05:34:22Z</dcterms:created>
  <dc:creator>openpyxl</dc:creator>
  <dc:description/>
  <dc:language>en-US</dc:language>
  <cp:lastModifiedBy/>
  <dcterms:modified xsi:type="dcterms:W3CDTF">2026-03-15T05:34:26Z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