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lculator" sheetId="1" state="visible" r:id="rId1"/>
    <sheet name="Tax Brackets" sheetId="2" state="visible" r:id="rId2"/>
    <sheet name="User Guide" sheetId="3" state="visible" r:id="rId3"/>
  </sheets>
  <definedNames>
    <definedName name="BracketUpper">'Tax Brackets'!$B$5:$B$12</definedName>
    <definedName name="BracketRate">'Tax Brackets'!$C$5:$C$12</definedName>
    <definedName name="BracketDed">'Tax Brackets'!$D$5:$D$12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+#,##0&quot; KRW&quot;;[Red]-#,##0&quot; KRW&quot;;0&quot; KRW&quot;"/>
  </numFmts>
  <fonts count="14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color rgb="00000000"/>
      <sz val="10"/>
    </font>
    <font>
      <name val="Calibri"/>
      <b val="1"/>
      <color rgb="00FFFFFF"/>
      <sz val="16"/>
    </font>
    <font>
      <name val="Calibri"/>
      <i val="1"/>
      <color rgb="0064748B"/>
      <sz val="10"/>
    </font>
    <font>
      <name val="Calibri"/>
      <b val="1"/>
      <color rgb="001E3A8A"/>
      <sz val="12"/>
    </font>
    <font>
      <name val="Calibri"/>
      <color rgb="00000000"/>
      <sz val="11"/>
    </font>
    <font>
      <name val="Calibri"/>
      <b val="1"/>
      <color rgb="0092400E"/>
      <sz val="11"/>
    </font>
    <font>
      <name val="Calibri"/>
      <i val="1"/>
      <color rgb="0064748B"/>
      <sz val="9"/>
    </font>
    <font>
      <name val="Calibri"/>
      <color rgb="00334155"/>
      <sz val="11"/>
    </font>
    <font>
      <name val="Calibri"/>
      <b val="1"/>
      <color rgb="00000000"/>
      <sz val="11"/>
    </font>
    <font>
      <name val="Calibri"/>
      <b val="1"/>
      <color rgb="00000000"/>
      <sz val="12"/>
    </font>
    <font>
      <name val="Calibri"/>
      <b val="1"/>
      <color rgb="0014532D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1E3A8A"/>
      </patternFill>
    </fill>
    <fill>
      <patternFill patternType="solid">
        <fgColor rgb="00DBEAFE"/>
      </patternFill>
    </fill>
    <fill>
      <patternFill patternType="solid">
        <fgColor rgb="00FEF3C7"/>
      </patternFill>
    </fill>
    <fill>
      <patternFill patternType="solid">
        <fgColor rgb="00F1F5F9"/>
      </patternFill>
    </fill>
    <fill>
      <patternFill patternType="solid">
        <fgColor rgb="00DCFCE7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medium">
        <color rgb="0064748B"/>
      </left>
      <right style="medium">
        <color rgb="0064748B"/>
      </right>
      <top style="medium">
        <color rgb="0064748B"/>
      </top>
      <bottom style="medium">
        <color rgb="0064748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6" fillId="4" borderId="0" applyAlignment="1" pivotButton="0" quotePrefix="0" xfId="0">
      <alignment horizontal="center" vertical="center"/>
    </xf>
    <xf numFmtId="0" fontId="7" fillId="0" borderId="1" applyAlignment="1" pivotButton="0" quotePrefix="0" xfId="0">
      <alignment horizontal="left" vertical="center"/>
    </xf>
    <xf numFmtId="3" fontId="8" fillId="5" borderId="2" applyAlignment="1" pivotButton="0" quotePrefix="0" xfId="0">
      <alignment horizontal="right" vertical="center"/>
    </xf>
    <xf numFmtId="0" fontId="9" fillId="0" borderId="0" applyAlignment="1" pivotButton="0" quotePrefix="0" xfId="0">
      <alignment horizontal="left" vertical="center" wrapText="1"/>
    </xf>
    <xf numFmtId="3" fontId="10" fillId="6" borderId="1" applyAlignment="1" pivotButton="0" quotePrefix="0" xfId="0">
      <alignment horizontal="right" vertical="center"/>
    </xf>
    <xf numFmtId="0" fontId="11" fillId="0" borderId="1" applyAlignment="1" pivotButton="0" quotePrefix="0" xfId="0">
      <alignment horizontal="left" vertical="center"/>
    </xf>
    <xf numFmtId="0" fontId="12" fillId="0" borderId="1" applyAlignment="1" pivotButton="0" quotePrefix="0" xfId="0">
      <alignment horizontal="left" vertical="center"/>
    </xf>
    <xf numFmtId="164" fontId="13" fillId="7" borderId="2" applyAlignment="1" pivotButton="0" quotePrefix="0" xfId="0">
      <alignment horizontal="right" vertical="center"/>
    </xf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3" fontId="3" fillId="0" borderId="1" applyAlignment="1" pivotButton="0" quotePrefix="0" xfId="0">
      <alignment horizontal="right"/>
    </xf>
    <xf numFmtId="10" fontId="3" fillId="0" borderId="1" applyAlignment="1" pivotButton="0" quotePrefix="0" xfId="0">
      <alignment horizontal="center"/>
    </xf>
    <xf numFmtId="0" fontId="3" fillId="0" borderId="1" applyAlignment="1" pivotButton="0" quotePrefix="0" xfId="0">
      <alignment horizontal="left"/>
    </xf>
    <xf numFmtId="0" fontId="3" fillId="0" borderId="1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1">
    <dxf>
      <font>
        <name val="Calibri"/>
        <b val="1"/>
        <color rgb="00991B1B"/>
        <sz val="14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D36"/>
  <sheetViews>
    <sheetView workbookViewId="0">
      <selection activeCell="A1" sqref="A1"/>
    </sheetView>
  </sheetViews>
  <sheetFormatPr baseColWidth="8" defaultRowHeight="15"/>
  <cols>
    <col width="3" customWidth="1" min="1" max="1"/>
    <col width="38" customWidth="1" min="2" max="2"/>
    <col width="22" customWidth="1" min="3" max="3"/>
    <col width="50" customWidth="1" min="4" max="4"/>
  </cols>
  <sheetData>
    <row r="2" ht="32" customHeight="1">
      <c r="B2" s="1" t="inlineStr">
        <is>
          <t>Korean Year-End Tax Refund Calculator</t>
        </is>
      </c>
    </row>
    <row r="3">
      <c r="B3" s="2" t="inlineStr">
        <is>
          <t>Enter gross salary and deductions to auto-calculate your refund or additional payment</t>
        </is>
      </c>
    </row>
    <row r="5">
      <c r="B5" s="3" t="inlineStr">
        <is>
          <t>📝 Input (Edit yellow cells)</t>
        </is>
      </c>
    </row>
    <row r="6">
      <c r="B6" s="4" t="inlineStr">
        <is>
          <t>Gross Annual Salary (KRW)</t>
        </is>
      </c>
      <c r="C6" s="5" t="n">
        <v>50000000</v>
      </c>
      <c r="D6" s="6" t="inlineStr">
        <is>
          <t>Excluding non-taxable meal/transit allowance (or use headline salary)</t>
        </is>
      </c>
    </row>
    <row r="7">
      <c r="B7" s="4" t="inlineStr">
        <is>
          <t>Dependents (incl. yourself)</t>
        </is>
      </c>
      <c r="C7" s="5" t="n">
        <v>1</v>
      </c>
    </row>
    <row r="8">
      <c r="B8" s="4" t="inlineStr">
        <is>
          <t>Children for tax credit (ages 8–20)</t>
        </is>
      </c>
      <c r="C8" s="5" t="n">
        <v>0</v>
      </c>
    </row>
    <row r="9">
      <c r="B9" s="4" t="inlineStr">
        <is>
          <t>Credit + Debit + Cash Receipts (KRW)</t>
        </is>
      </c>
      <c r="C9" s="5" t="n">
        <v>15000000</v>
      </c>
      <c r="D9" s="6" t="inlineStr">
        <is>
          <t>Only excess over 25% of salary deductible, cap 3M KRW</t>
        </is>
      </c>
    </row>
    <row r="10">
      <c r="B10" s="4" t="inlineStr">
        <is>
          <t>Medical Expenses (KRW)</t>
        </is>
      </c>
      <c r="C10" s="5" t="n">
        <v>1000000</v>
      </c>
      <c r="D10" s="6" t="inlineStr">
        <is>
          <t>15% credit on excess over 3% of salary, cap 7M KRW</t>
        </is>
      </c>
    </row>
    <row r="11">
      <c r="B11" s="4" t="inlineStr">
        <is>
          <t>Education Expenses (KRW)</t>
        </is>
      </c>
      <c r="C11" s="5" t="n">
        <v>0</v>
      </c>
      <c r="D11" s="6" t="inlineStr">
        <is>
          <t>15% credit on tuition, child education, etc.</t>
        </is>
      </c>
    </row>
    <row r="12">
      <c r="B12" s="4" t="inlineStr">
        <is>
          <t>Pension Savings + IRP (KRW)</t>
        </is>
      </c>
      <c r="C12" s="5" t="n">
        <v>0</v>
      </c>
      <c r="D12" s="6" t="inlineStr">
        <is>
          <t>15% if salary ≤ 55M, else 12%. Combined cap 9M KRW</t>
        </is>
      </c>
    </row>
    <row r="13">
      <c r="B13" s="4" t="inlineStr">
        <is>
          <t>Protective Insurance Premiums (KRW)</t>
        </is>
      </c>
      <c r="C13" s="5" t="n">
        <v>1000000</v>
      </c>
      <c r="D13" s="6" t="inlineStr">
        <is>
          <t>12% credit, cap 1M KRW</t>
        </is>
      </c>
    </row>
    <row r="15">
      <c r="B15" s="3" t="inlineStr">
        <is>
          <t>🔢 Auto Calculation</t>
        </is>
      </c>
    </row>
    <row r="16">
      <c r="B16" s="4" t="inlineStr">
        <is>
          <t>(−) Earned Income Deduction</t>
        </is>
      </c>
      <c r="C16" s="7">
        <f>IF(C6&lt;=5000000,C6*0.7,IF(C6&lt;=15000000,3500000+(C6-5000000)*0.4,IF(C6&lt;=45000000,7500000+(C6-15000000)*0.15,IF(C6&lt;=100000000,12000000+(C6-45000000)*0.05,14750000+(C6-100000000)*0.02))))</f>
        <v/>
      </c>
    </row>
    <row r="17">
      <c r="B17" s="8" t="inlineStr">
        <is>
          <t>→ Earned Income</t>
        </is>
      </c>
      <c r="C17" s="7">
        <f>MAX(C6-C16,0)</f>
        <v/>
      </c>
    </row>
    <row r="18">
      <c r="B18" s="4" t="inlineStr">
        <is>
          <t>(−) Personal Exemption (1.5M each)</t>
        </is>
      </c>
      <c r="C18" s="7">
        <f>C7*1500000</f>
        <v/>
      </c>
    </row>
    <row r="19">
      <c r="B19" s="4" t="inlineStr">
        <is>
          <t>(−) Credit Card Deduction</t>
        </is>
      </c>
      <c r="C19" s="7">
        <f>MIN(MAX(C9-C6*0.25,0)*0.22,3000000)</f>
        <v/>
      </c>
    </row>
    <row r="20">
      <c r="B20" s="8" t="inlineStr">
        <is>
          <t>→ Tax Base</t>
        </is>
      </c>
      <c r="C20" s="7">
        <f>MAX(C17-C18-C19,0)</f>
        <v/>
      </c>
    </row>
    <row r="21">
      <c r="B21" s="8" t="inlineStr">
        <is>
          <t>× Rate → Computed Tax</t>
        </is>
      </c>
      <c r="C21" s="7">
        <f>MAX(C20*INDEX(BracketRate,SUMPRODUCT((C20&gt;BracketUpper)*1)+1)-INDEX(BracketDed,SUMPRODUCT((C20&gt;BracketUpper)*1)+1),0)</f>
        <v/>
      </c>
    </row>
    <row r="22">
      <c r="B22" s="4" t="inlineStr">
        <is>
          <t>(−) Earned Income Tax Credit</t>
        </is>
      </c>
      <c r="C22" s="7">
        <f>MIN(IF(C21&lt;=1300000,C21*0.55,715000+(C21-1300000)*0.3),IF(C6&lt;=33000000,740000,IF(C6&lt;=70000000,MAX(740000-(C6-33000000)*0.008,660000),MAX(660000-(C6-70000000)*0.5,500000))))</f>
        <v/>
      </c>
    </row>
    <row r="23">
      <c r="B23" s="4" t="inlineStr">
        <is>
          <t>(−) Child Tax Credit</t>
        </is>
      </c>
      <c r="C23" s="7">
        <f>IF(C8&lt;=0,0,IF(C8=1,150000,IF(C8=2,300000,300000+(C8-2)*300000)))</f>
        <v/>
      </c>
    </row>
    <row r="24">
      <c r="B24" s="4" t="inlineStr">
        <is>
          <t>(−) Medical Credit</t>
        </is>
      </c>
      <c r="C24" s="7">
        <f>MAX(MIN(C10,7000000)-C6*0.03,0)*0.15</f>
        <v/>
      </c>
    </row>
    <row r="25">
      <c r="B25" s="4" t="inlineStr">
        <is>
          <t>(−) Education Credit</t>
        </is>
      </c>
      <c r="C25" s="7">
        <f>C11*0.15</f>
        <v/>
      </c>
    </row>
    <row r="26">
      <c r="B26" s="4" t="inlineStr">
        <is>
          <t>(−) Pension/IRP Credit</t>
        </is>
      </c>
      <c r="C26" s="7">
        <f>MIN(C12,9000000)*IF(C6&lt;=55000000,0.15,0.12)</f>
        <v/>
      </c>
    </row>
    <row r="27">
      <c r="B27" s="4" t="inlineStr">
        <is>
          <t>(−) Insurance Credit</t>
        </is>
      </c>
      <c r="C27" s="7">
        <f>MIN(C13,1000000)*0.12</f>
        <v/>
      </c>
    </row>
    <row r="28">
      <c r="B28" s="8" t="inlineStr">
        <is>
          <t>→ Final Tax Liability</t>
        </is>
      </c>
      <c r="C28" s="7">
        <f>MAX(C21-C22-C23-C24-C25-C26-C27,0)</f>
        <v/>
      </c>
    </row>
    <row r="30">
      <c r="B30" s="4" t="inlineStr">
        <is>
          <t>Tax Withheld (estimated)</t>
        </is>
      </c>
      <c r="C30" s="7">
        <f>MAX((MAX(C6-C18,0))*INDEX(BracketRate,SUMPRODUCT(((MAX(C6-C18,0))&gt;BracketUpper)*1)+1)-INDEX(BracketDed,SUMPRODUCT(((MAX(C6-C18,0))&gt;BracketUpper)*1)+1)-C23,0)</f>
        <v/>
      </c>
    </row>
    <row r="32">
      <c r="B32" s="3" t="inlineStr">
        <is>
          <t>💰 Result</t>
        </is>
      </c>
    </row>
    <row r="33" ht="26" customHeight="1">
      <c r="B33" s="9" t="inlineStr">
        <is>
          <t>Refund / (Additional Tax)</t>
        </is>
      </c>
      <c r="C33" s="10">
        <f>C30-C28</f>
        <v/>
      </c>
    </row>
    <row r="35">
      <c r="B35" s="6" t="inlineStr">
        <is>
          <t>※ Estimate based on 2026 Korean tax law. Reflects 5 core deductions + personal exemptions only. Housing loan interest, donations, monthly rent not included. Use Hometax simulator for accuracy.</t>
        </is>
      </c>
    </row>
    <row r="36"/>
  </sheetData>
  <mergeCells count="6">
    <mergeCell ref="B3:D3"/>
    <mergeCell ref="B5:D5"/>
    <mergeCell ref="B35:D36"/>
    <mergeCell ref="B32:D32"/>
    <mergeCell ref="B15:D15"/>
    <mergeCell ref="B2:D2"/>
  </mergeCells>
  <conditionalFormatting sqref="C33">
    <cfRule type="cellIs" priority="1" operator="lessThan" dxfId="0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23"/>
  <sheetViews>
    <sheetView workbookViewId="0">
      <selection activeCell="A1" sqref="A1"/>
    </sheetView>
  </sheetViews>
  <sheetFormatPr baseColWidth="8" defaultRowHeight="15"/>
  <cols>
    <col width="22" customWidth="1" min="2" max="2"/>
    <col width="12" customWidth="1" min="3" max="3"/>
    <col width="22" customWidth="1" min="4" max="4"/>
  </cols>
  <sheetData>
    <row r="2">
      <c r="B2" s="11" t="inlineStr">
        <is>
          <t>2026 Korean Income Tax Brackets (referenced by formulas)</t>
        </is>
      </c>
    </row>
    <row r="4">
      <c r="B4" s="12" t="inlineStr">
        <is>
          <t>Upper Bound (KRW)</t>
        </is>
      </c>
      <c r="C4" s="12" t="inlineStr">
        <is>
          <t>Rate</t>
        </is>
      </c>
      <c r="D4" s="12" t="inlineStr">
        <is>
          <t>Cumulative Deduction (KRW)</t>
        </is>
      </c>
    </row>
    <row r="5">
      <c r="B5" s="13" t="n">
        <v>14000000</v>
      </c>
      <c r="C5" s="14" t="n">
        <v>0.06</v>
      </c>
      <c r="D5" s="13" t="n">
        <v>0</v>
      </c>
    </row>
    <row r="6">
      <c r="B6" s="13" t="n">
        <v>50000000</v>
      </c>
      <c r="C6" s="14" t="n">
        <v>0.15</v>
      </c>
      <c r="D6" s="13" t="n">
        <v>1260000</v>
      </c>
    </row>
    <row r="7">
      <c r="B7" s="13" t="n">
        <v>88000000</v>
      </c>
      <c r="C7" s="14" t="n">
        <v>0.24</v>
      </c>
      <c r="D7" s="13" t="n">
        <v>5760000</v>
      </c>
    </row>
    <row r="8">
      <c r="B8" s="13" t="n">
        <v>150000000</v>
      </c>
      <c r="C8" s="14" t="n">
        <v>0.35</v>
      </c>
      <c r="D8" s="13" t="n">
        <v>15440000</v>
      </c>
    </row>
    <row r="9">
      <c r="B9" s="13" t="n">
        <v>300000000</v>
      </c>
      <c r="C9" s="14" t="n">
        <v>0.38</v>
      </c>
      <c r="D9" s="13" t="n">
        <v>19940000</v>
      </c>
    </row>
    <row r="10">
      <c r="B10" s="13" t="n">
        <v>500000000</v>
      </c>
      <c r="C10" s="14" t="n">
        <v>0.4</v>
      </c>
      <c r="D10" s="13" t="n">
        <v>25940000</v>
      </c>
    </row>
    <row r="11">
      <c r="B11" s="13" t="n">
        <v>1000000000</v>
      </c>
      <c r="C11" s="14" t="n">
        <v>0.42</v>
      </c>
      <c r="D11" s="13" t="n">
        <v>35940000</v>
      </c>
    </row>
    <row r="12">
      <c r="B12" s="13" t="n">
        <v>999999999999</v>
      </c>
      <c r="C12" s="14" t="n">
        <v>0.45</v>
      </c>
      <c r="D12" s="13" t="n">
        <v>65940000</v>
      </c>
    </row>
    <row r="15">
      <c r="B15" s="11" t="inlineStr">
        <is>
          <t>Major Tax Credit Caps</t>
        </is>
      </c>
    </row>
    <row r="17">
      <c r="B17" s="12" t="inlineStr">
        <is>
          <t>Item</t>
        </is>
      </c>
      <c r="C17" s="12" t="inlineStr">
        <is>
          <t>Rate</t>
        </is>
      </c>
      <c r="D17" s="12" t="inlineStr">
        <is>
          <t>Cap</t>
        </is>
      </c>
    </row>
    <row r="18">
      <c r="B18" s="15" t="inlineStr">
        <is>
          <t>Credit Card Deduction</t>
        </is>
      </c>
      <c r="C18" s="16" t="inlineStr">
        <is>
          <t>15~40%</t>
        </is>
      </c>
      <c r="D18" s="16" t="inlineStr">
        <is>
          <t>3M KRW</t>
        </is>
      </c>
    </row>
    <row r="19">
      <c r="B19" s="15" t="inlineStr">
        <is>
          <t>Medical Credit</t>
        </is>
      </c>
      <c r="C19" s="16" t="inlineStr">
        <is>
          <t>15%</t>
        </is>
      </c>
      <c r="D19" s="16" t="inlineStr">
        <is>
          <t>7M KRW (spending cap)</t>
        </is>
      </c>
    </row>
    <row r="20">
      <c r="B20" s="15" t="inlineStr">
        <is>
          <t>Education Credit</t>
        </is>
      </c>
      <c r="C20" s="16" t="inlineStr">
        <is>
          <t>15%</t>
        </is>
      </c>
      <c r="D20" s="16" t="inlineStr">
        <is>
          <t>Self: no cap, Child: tiered</t>
        </is>
      </c>
    </row>
    <row r="21">
      <c r="B21" s="15" t="inlineStr">
        <is>
          <t>Pension Savings + IRP</t>
        </is>
      </c>
      <c r="C21" s="16" t="inlineStr">
        <is>
          <t>12% / 15%</t>
        </is>
      </c>
      <c r="D21" s="16" t="inlineStr">
        <is>
          <t>9M KRW (pension alone: 6M)</t>
        </is>
      </c>
    </row>
    <row r="22">
      <c r="B22" s="15" t="inlineStr">
        <is>
          <t>Protective Insurance</t>
        </is>
      </c>
      <c r="C22" s="16" t="inlineStr">
        <is>
          <t>12%</t>
        </is>
      </c>
      <c r="D22" s="16" t="inlineStr">
        <is>
          <t>1M KRW</t>
        </is>
      </c>
    </row>
    <row r="23">
      <c r="B23" s="15" t="inlineStr">
        <is>
          <t>Child Tax Credit</t>
        </is>
      </c>
      <c r="C23" s="16" t="inlineStr">
        <is>
          <t>Fixed</t>
        </is>
      </c>
      <c r="D23" s="16" t="inlineStr">
        <is>
          <t>1: 150K, 2: 300K, 3+: +300K/child</t>
        </is>
      </c>
    </row>
  </sheetData>
  <mergeCells count="2">
    <mergeCell ref="B15:D15"/>
    <mergeCell ref="B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B13"/>
  <sheetViews>
    <sheetView workbookViewId="0">
      <selection activeCell="A1" sqref="A1"/>
    </sheetView>
  </sheetViews>
  <sheetFormatPr baseColWidth="8" defaultRowHeight="15"/>
  <cols>
    <col width="95" customWidth="1" min="2" max="2"/>
  </cols>
  <sheetData>
    <row r="2">
      <c r="B2" s="11" t="inlineStr">
        <is>
          <t>User Guide</t>
        </is>
      </c>
    </row>
    <row r="4" ht="22" customHeight="1">
      <c r="B4" s="17" t="inlineStr">
        <is>
          <t>1. Enter your information in the yellow cells of the 'Calculator' sheet.</t>
        </is>
      </c>
    </row>
    <row r="5" ht="22" customHeight="1">
      <c r="B5" s="17" t="inlineStr">
        <is>
          <t>2. The auto-calculation area and result update immediately via formulas.</t>
        </is>
      </c>
    </row>
    <row r="6" ht="22" customHeight="1">
      <c r="B6" s="17" t="inlineStr">
        <is>
          <t>3. Refund (green) = employer over-withheld → you get money back.</t>
        </is>
      </c>
    </row>
    <row r="7" ht="22" customHeight="1">
      <c r="B7" s="17" t="inlineStr">
        <is>
          <t>4. Additional Tax (red) = real liability higher → you owe more.</t>
        </is>
      </c>
    </row>
    <row r="8" ht="22" customHeight="1">
      <c r="B8" s="17" t="inlineStr">
        <is>
          <t>5. See 'Tax Brackets' sheet for the 8-tier progressive rates and credit caps.</t>
        </is>
      </c>
    </row>
    <row r="9" ht="22" customHeight="1">
      <c r="B9" s="17" t="inlineStr"/>
    </row>
    <row r="10" ht="22" customHeight="1">
      <c r="B10" s="18" t="inlineStr">
        <is>
          <t>Key tax-saving tips:</t>
        </is>
      </c>
    </row>
    <row r="11" ht="22" customHeight="1">
      <c r="B11" s="17" t="inlineStr">
        <is>
          <t xml:space="preserve">  • If salary ≤ 55M, max out pension savings (6M) + IRP (3M) for 1.35M refund boost</t>
        </is>
      </c>
    </row>
    <row r="12" ht="22" customHeight="1">
      <c r="B12" s="17" t="inlineStr">
        <is>
          <t xml:space="preserve">  • Concentrate family medical bills under the lower-earning spouse</t>
        </is>
      </c>
    </row>
    <row r="13" ht="22" customHeight="1">
      <c r="B13" s="17" t="inlineStr">
        <is>
          <t xml:space="preserve">  • Traditional markets and public transit get 40% rate (vs 15% for credit cards)</t>
        </is>
      </c>
    </row>
  </sheetData>
  <mergeCells count="1">
    <mergeCell ref="B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2026-04-17T03:07:18Z</dcterms:created>
  <dcterms:modified xsi:type="dcterms:W3CDTF">2026-04-17T03:07:18Z</dcterms:modified>
</cp:coreProperties>
</file>