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" sheetId="1" state="visible" r:id="rId1"/>
    <sheet name="Result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22">
    <font>
      <name val="Calibri"/>
      <family val="2"/>
      <color theme="1"/>
      <sz val="11"/>
      <scheme val="minor"/>
    </font>
    <font>
      <name val="Noto Sans CJK SC"/>
      <family val="2"/>
      <b val="1"/>
      <color rgb="FF1F4E79"/>
      <sz val="14"/>
    </font>
    <font>
      <name val="Noto Sans CJK SC"/>
      <family val="2"/>
      <b val="1"/>
      <sz val="11"/>
    </font>
    <font>
      <name val="Calibri"/>
      <charset val="1"/>
      <family val="2"/>
      <color theme="1"/>
      <sz val="11"/>
    </font>
    <font>
      <name val="Noto Sans CJK SC"/>
      <family val="2"/>
      <sz val="11"/>
    </font>
    <font>
      <name val="Noto Sans CJK SC"/>
      <family val="2"/>
      <color rgb="FF0000FF"/>
      <sz val="11"/>
    </font>
    <font>
      <name val="Arial"/>
      <charset val="1"/>
      <family val="0"/>
      <color rgb="FF0000FF"/>
      <sz val="11"/>
    </font>
    <font>
      <name val="Noto Sans CJK SC"/>
      <family val="2"/>
      <color theme="1"/>
      <sz val="11"/>
    </font>
    <font>
      <name val="Arial"/>
      <charset val="1"/>
      <family val="0"/>
      <sz val="11"/>
    </font>
    <font>
      <name val="Arial"/>
      <charset val="1"/>
      <family val="0"/>
      <b val="1"/>
      <color rgb="FF375623"/>
      <sz val="11"/>
    </font>
    <font>
      <name val="Noto Sans CJK SC"/>
      <family val="2"/>
      <color rgb="FF555555"/>
      <sz val="9"/>
    </font>
    <font>
      <name val="Arial"/>
      <charset val="1"/>
      <family val="0"/>
      <color rgb="FF555555"/>
      <sz val="9"/>
    </font>
    <font>
      <name val="Arial"/>
      <charset val="1"/>
      <family val="0"/>
      <b val="1"/>
      <color rgb="FF375623"/>
      <sz val="14"/>
    </font>
    <font>
      <name val="Arial"/>
      <charset val="1"/>
      <family val="0"/>
      <b val="1"/>
      <sz val="12"/>
    </font>
    <font>
      <name val="Noto Sans CJK SC"/>
      <family val="2"/>
      <b val="1"/>
      <color rgb="FF1F4E79"/>
      <sz val="13"/>
    </font>
    <font>
      <name val="Arial"/>
      <charset val="1"/>
      <family val="0"/>
      <b val="1"/>
      <color rgb="FF375623"/>
      <sz val="20"/>
    </font>
    <font>
      <name val="Noto Sans CJK SC"/>
      <family val="2"/>
      <b val="1"/>
      <sz val="14"/>
    </font>
    <font>
      <name val="Noto Sans CJK SC"/>
      <family val="2"/>
      <color rgb="FFC00000"/>
      <sz val="9"/>
    </font>
    <font>
      <name val="Arial"/>
      <charset val="1"/>
      <family val="0"/>
      <b val="1"/>
      <sz val="11"/>
    </font>
    <font>
      <name val="Arial"/>
      <charset val="1"/>
      <family val="0"/>
      <b val="1"/>
      <color rgb="FF4472C4"/>
      <sz val="12"/>
    </font>
    <font>
      <name val="Noto Sans CJK SC"/>
      <family val="2"/>
      <b val="1"/>
      <color rgb="FFC00000"/>
      <sz val="11"/>
    </font>
    <font>
      <name val="Noto Sans CJK SC"/>
      <family val="2"/>
      <color rgb="FF666666"/>
      <sz val="9"/>
    </font>
  </fonts>
  <fills count="5">
    <fill>
      <patternFill/>
    </fill>
    <fill>
      <patternFill patternType="gray125"/>
    </fill>
    <fill>
      <patternFill patternType="solid">
        <fgColor rgb="FFD6E4F0"/>
        <bgColor rgb="FFD9D9D9"/>
      </patternFill>
    </fill>
    <fill>
      <patternFill patternType="solid">
        <fgColor rgb="FFFFF2CC"/>
        <bgColor rgb="FFE2EFDA"/>
      </patternFill>
    </fill>
    <fill>
      <patternFill patternType="solid">
        <fgColor rgb="FFE2EFDA"/>
        <bgColor rgb="FFD6E4F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0" borderId="0" applyAlignment="1" pivotButton="0" quotePrefix="0" xfId="0">
      <alignment horizontal="general" vertical="bottom"/>
    </xf>
    <xf numFmtId="0" fontId="2" fillId="2" borderId="0" applyAlignment="1" pivotButton="0" quotePrefix="0" xfId="0">
      <alignment horizontal="general" vertical="bottom"/>
    </xf>
    <xf numFmtId="0" fontId="3" fillId="2" borderId="0" applyAlignment="1" pivotButton="0" quotePrefix="0" xfId="0">
      <alignment horizontal="general" vertical="bottom"/>
    </xf>
    <xf numFmtId="0" fontId="4" fillId="0" borderId="1" applyAlignment="1" pivotButton="0" quotePrefix="0" xfId="0">
      <alignment horizontal="general" vertical="bottom"/>
    </xf>
    <xf numFmtId="0" fontId="5" fillId="3" borderId="1" applyAlignment="1" pivotButton="0" quotePrefix="0" xfId="0">
      <alignment horizontal="general" vertical="bottom"/>
    </xf>
    <xf numFmtId="0" fontId="6" fillId="3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64" fontId="8" fillId="0" borderId="1" applyAlignment="1" pivotButton="0" quotePrefix="0" xfId="0">
      <alignment horizontal="general" vertical="bottom"/>
    </xf>
    <xf numFmtId="164" fontId="9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2" fillId="0" borderId="1" applyAlignment="1" pivotButton="0" quotePrefix="0" xfId="0">
      <alignment horizontal="general" vertical="bottom"/>
    </xf>
    <xf numFmtId="164" fontId="12" fillId="0" borderId="1" applyAlignment="1" pivotButton="0" quotePrefix="0" xfId="0">
      <alignment horizontal="general" vertical="bottom"/>
    </xf>
    <xf numFmtId="164" fontId="13" fillId="0" borderId="1" applyAlignment="1" pivotButton="0" quotePrefix="0" xfId="0">
      <alignment horizontal="general" vertical="bottom"/>
    </xf>
    <xf numFmtId="0" fontId="14" fillId="0" borderId="0" applyAlignment="1" pivotButton="0" quotePrefix="0" xfId="0">
      <alignment horizontal="general" vertical="bottom"/>
    </xf>
    <xf numFmtId="164" fontId="15" fillId="4" borderId="1" applyAlignment="1" pivotButton="0" quotePrefix="0" xfId="0">
      <alignment horizontal="center" vertical="bottom"/>
    </xf>
    <xf numFmtId="0" fontId="16" fillId="0" borderId="0" applyAlignment="1" pivotButton="0" quotePrefix="0" xfId="0">
      <alignment horizontal="general" vertical="bottom"/>
    </xf>
    <xf numFmtId="0" fontId="17" fillId="0" borderId="0" applyAlignment="1" pivotButton="0" quotePrefix="0" xfId="0">
      <alignment horizontal="general" vertical="bottom"/>
    </xf>
    <xf numFmtId="0" fontId="2" fillId="0" borderId="0" applyAlignment="1" pivotButton="0" quotePrefix="0" xfId="0">
      <alignment horizontal="general" vertical="bottom"/>
    </xf>
    <xf numFmtId="164" fontId="18" fillId="0" borderId="1" applyAlignment="1" pivotButton="0" quotePrefix="0" xfId="0">
      <alignment horizontal="general" vertical="bottom"/>
    </xf>
    <xf numFmtId="0" fontId="19" fillId="0" borderId="0" applyAlignment="1" pivotButton="0" quotePrefix="0" xfId="0">
      <alignment horizontal="general" vertical="bottom"/>
    </xf>
    <xf numFmtId="0" fontId="9" fillId="4" borderId="1" applyAlignment="1" pivotButton="0" quotePrefix="0" xfId="0">
      <alignment horizontal="general" vertical="bottom"/>
    </xf>
    <xf numFmtId="0" fontId="8" fillId="0" borderId="1" applyAlignment="1" pivotButton="0" quotePrefix="0" xfId="0">
      <alignment horizontal="general" vertical="bottom"/>
    </xf>
    <xf numFmtId="0" fontId="20" fillId="0" borderId="0" applyAlignment="1" pivotButton="0" quotePrefix="0" xfId="0">
      <alignment horizontal="general" vertical="bottom"/>
    </xf>
    <xf numFmtId="0" fontId="21" fillId="0" borderId="0" applyAlignment="1" pivotButton="0" quotePrefix="0" xfId="0">
      <alignment horizontal="general" vertical="bottom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56"/>
  <sheetViews>
    <sheetView workbookViewId="0">
      <selection activeCell="A1" sqref="A1"/>
    </sheetView>
  </sheetViews>
  <sheetFormatPr baseColWidth="8" defaultRowHeight="15"/>
  <cols>
    <col width="4" customWidth="1" min="1" max="1"/>
    <col width="30" customWidth="1" min="2" max="2"/>
    <col width="22" customWidth="1" min="3" max="3"/>
    <col width="12" customWidth="1" min="4" max="4"/>
    <col width="36" customWidth="1" min="5" max="5"/>
  </cols>
  <sheetData>
    <row r="1"/>
    <row r="2" ht="17.35" customHeight="1">
      <c r="B2" s="1" t="inlineStr">
        <is>
          <t>🧬 Life Expectancy Calculator</t>
        </is>
      </c>
    </row>
    <row r="3"/>
    <row r="4" ht="15" customHeight="1">
      <c r="B4" s="2" t="inlineStr">
        <is>
          <t>📌 Basic Info</t>
        </is>
      </c>
      <c r="C4" s="3" t="n"/>
      <c r="D4" s="3" t="n"/>
    </row>
    <row r="5" ht="15" customHeight="1">
      <c r="B5" s="4" t="inlineStr">
        <is>
          <t>Sex</t>
        </is>
      </c>
      <c r="C5" s="5" t="inlineStr">
        <is>
          <t>Male</t>
        </is>
      </c>
    </row>
    <row r="6" ht="15" customHeight="1">
      <c r="B6" s="4" t="inlineStr">
        <is>
          <t>Current Age</t>
        </is>
      </c>
      <c r="C6" s="6" t="n">
        <v>35</v>
      </c>
      <c r="D6" s="7" t="inlineStr">
        <is>
          <t>years</t>
        </is>
      </c>
    </row>
    <row r="7" ht="17.15" customHeight="1">
      <c r="B7" s="4" t="inlineStr">
        <is>
          <t>Base Average Life Expectancy</t>
        </is>
      </c>
      <c r="C7" s="8">
        <f>IF(C5="Male", 76.3, 81.2)</f>
        <v/>
      </c>
      <c r="D7" s="7" t="inlineStr">
        <is>
          <t>years (US CDC)</t>
        </is>
      </c>
    </row>
    <row r="8"/>
    <row r="9"/>
    <row r="10" ht="15" customHeight="1">
      <c r="B10" s="2" t="inlineStr">
        <is>
          <t>📊 Smoking</t>
        </is>
      </c>
      <c r="C10" s="3" t="n"/>
      <c r="D10" s="3" t="n"/>
    </row>
    <row r="11" ht="17.15" customHeight="1">
      <c r="B11" s="4" t="inlineStr">
        <is>
          <t>Selection</t>
        </is>
      </c>
      <c r="C11" s="5" t="inlineStr">
        <is>
          <t>Never smoked</t>
        </is>
      </c>
      <c r="D11" s="4" t="inlineStr">
        <is>
          <t>Score</t>
        </is>
      </c>
      <c r="E11" s="9">
        <f>IF(C11="Never smoked",3,IF(C11="Former smoker (quit 5+ years ago)",1,IF(C11="Former smoker (quit within 5 years)",0,IF(C11="Current smoker (less than half pack/day)",-2,IF(C11="Current smoker (half to one pack/day)",-4,IF(C11="Current smoker (one+ pack/day)",-7,-7))))))</f>
        <v/>
      </c>
    </row>
    <row r="12"/>
    <row r="13" ht="15" customHeight="1">
      <c r="B13" s="10" t="inlineStr">
        <is>
          <t>Never smoked</t>
        </is>
      </c>
      <c r="C13" s="11" t="inlineStr">
        <is>
          <t>+3.0 yr</t>
        </is>
      </c>
    </row>
    <row r="14" ht="15" customHeight="1">
      <c r="B14" s="10" t="inlineStr">
        <is>
          <t>Former smoker (quit 5+ years ago)</t>
        </is>
      </c>
      <c r="C14" s="11" t="inlineStr">
        <is>
          <t>+1.0 yr</t>
        </is>
      </c>
    </row>
    <row r="15" ht="15" customHeight="1">
      <c r="B15" s="10" t="inlineStr">
        <is>
          <t>Former smoker (quit within 5 years)</t>
        </is>
      </c>
      <c r="C15" s="11" t="inlineStr">
        <is>
          <t>+0.0 yr</t>
        </is>
      </c>
    </row>
    <row r="16" ht="15" customHeight="1">
      <c r="B16" s="10" t="inlineStr">
        <is>
          <t>Current smoker (less than half pack/day)</t>
        </is>
      </c>
      <c r="C16" s="11" t="inlineStr">
        <is>
          <t>-2.0 yr</t>
        </is>
      </c>
    </row>
    <row r="17" ht="15" customHeight="1">
      <c r="B17" s="2" t="inlineStr">
        <is>
          <t>📊 Alcohol</t>
        </is>
      </c>
      <c r="C17" s="12" t="inlineStr">
        <is>
          <t>-4.0 yr</t>
        </is>
      </c>
      <c r="D17" s="3" t="n"/>
    </row>
    <row r="18" ht="15" customHeight="1">
      <c r="B18" s="4" t="inlineStr">
        <is>
          <t>Selection</t>
        </is>
      </c>
      <c r="C18" s="5" t="inlineStr">
        <is>
          <t>Non-drinker</t>
        </is>
      </c>
      <c r="D18" s="4" t="inlineStr">
        <is>
          <t>Score</t>
        </is>
      </c>
      <c r="E18" s="9">
        <f>IF(C18="Non-drinker",1,IF(C18="Moderate (1-2 times/week, small amount)",0.5,IF(C18="Regular (3-4 times/week)",-1,IF(C18="Heavy (5+ times/week or binge)",-4,-4))))</f>
        <v/>
      </c>
    </row>
    <row r="19"/>
    <row r="20" ht="15" customHeight="1">
      <c r="B20" s="10" t="inlineStr">
        <is>
          <t>Non-drinker</t>
        </is>
      </c>
      <c r="C20" s="11" t="inlineStr">
        <is>
          <t>+1.0 yr</t>
        </is>
      </c>
    </row>
    <row r="21" ht="15" customHeight="1">
      <c r="B21" s="10" t="inlineStr">
        <is>
          <t>Moderate (1-2 times/week, small amount)</t>
        </is>
      </c>
      <c r="C21" s="11" t="inlineStr">
        <is>
          <t>+0.5 yr</t>
        </is>
      </c>
    </row>
    <row r="22" ht="15" customHeight="1">
      <c r="B22" s="10" t="inlineStr">
        <is>
          <t>Regular (3-4 times/week)</t>
        </is>
      </c>
      <c r="C22" s="11" t="inlineStr">
        <is>
          <t>-1.0 yr</t>
        </is>
      </c>
    </row>
    <row r="23" ht="15" customHeight="1">
      <c r="B23" s="2" t="inlineStr">
        <is>
          <t>📊 Exercise</t>
        </is>
      </c>
      <c r="C23" s="12" t="inlineStr">
        <is>
          <t>-4.0 yr</t>
        </is>
      </c>
      <c r="D23" s="3" t="n"/>
    </row>
    <row r="24" ht="17.15" customHeight="1">
      <c r="B24" s="4" t="inlineStr">
        <is>
          <t>Selection</t>
        </is>
      </c>
      <c r="C24" s="5" t="inlineStr">
        <is>
          <t>5+ times/week (30min+)</t>
        </is>
      </c>
      <c r="D24" s="4" t="inlineStr">
        <is>
          <t>Score</t>
        </is>
      </c>
      <c r="E24" s="9">
        <f>IF(C24="5+ times/week (30min+)",3,IF(C24="3-4 times/week",2,IF(C24="1-2 times/week",0.5,IF(C24="Rarely",-2,-2))))</f>
        <v/>
      </c>
    </row>
    <row r="25"/>
    <row r="26" ht="15" customHeight="1">
      <c r="B26" s="10" t="inlineStr">
        <is>
          <t>5+ times/week (30min+)</t>
        </is>
      </c>
      <c r="C26" s="11" t="inlineStr">
        <is>
          <t>+3.0 yr</t>
        </is>
      </c>
    </row>
    <row r="27" ht="15" customHeight="1">
      <c r="B27" s="10" t="inlineStr">
        <is>
          <t>3-4 times/week</t>
        </is>
      </c>
      <c r="C27" s="11" t="inlineStr">
        <is>
          <t>+2.0 yr</t>
        </is>
      </c>
    </row>
    <row r="28" ht="15" customHeight="1">
      <c r="B28" s="10" t="inlineStr">
        <is>
          <t>1-2 times/week</t>
        </is>
      </c>
      <c r="C28" s="11" t="inlineStr">
        <is>
          <t>+0.5 yr</t>
        </is>
      </c>
    </row>
    <row r="29" ht="15" customHeight="1">
      <c r="B29" s="2" t="inlineStr">
        <is>
          <t>📊 Diet</t>
        </is>
      </c>
      <c r="C29" s="12" t="inlineStr">
        <is>
          <t>-2.0 yr</t>
        </is>
      </c>
      <c r="D29" s="3" t="n"/>
    </row>
    <row r="30" ht="17.15" customHeight="1">
      <c r="B30" s="4" t="inlineStr">
        <is>
          <t>Selection</t>
        </is>
      </c>
      <c r="C30" s="5" t="inlineStr">
        <is>
          <t>Daily fruits &amp; veggies</t>
        </is>
      </c>
      <c r="D30" s="4" t="inlineStr">
        <is>
          <t>Score</t>
        </is>
      </c>
      <c r="E30" s="9">
        <f>IF(C30="Daily fruits &amp; veggies",2,IF(C30="Average (occasional)",0,IF(C30="Mostly processed/fast food",-2,-2)))</f>
        <v/>
      </c>
    </row>
    <row r="31"/>
    <row r="32" ht="15" customHeight="1">
      <c r="B32" s="10" t="inlineStr">
        <is>
          <t>Daily fruits &amp; veggies</t>
        </is>
      </c>
      <c r="C32" s="11" t="inlineStr">
        <is>
          <t>+2.0 yr</t>
        </is>
      </c>
    </row>
    <row r="33" ht="15" customHeight="1">
      <c r="B33" s="10" t="inlineStr">
        <is>
          <t>Average (occasional)</t>
        </is>
      </c>
      <c r="C33" s="11" t="inlineStr">
        <is>
          <t>+0.0 yr</t>
        </is>
      </c>
    </row>
    <row r="34" ht="15" customHeight="1">
      <c r="B34" s="2" t="inlineStr">
        <is>
          <t>📊 Sleep</t>
        </is>
      </c>
      <c r="C34" s="12" t="inlineStr">
        <is>
          <t>-2.0 yr</t>
        </is>
      </c>
      <c r="D34" s="3" t="n"/>
    </row>
    <row r="35" ht="17.15" customHeight="1">
      <c r="B35" s="4" t="inlineStr">
        <is>
          <t>Selection</t>
        </is>
      </c>
      <c r="C35" s="6" t="inlineStr">
        <is>
          <t>7-8 hours, good sleep</t>
        </is>
      </c>
      <c r="D35" s="4" t="inlineStr">
        <is>
          <t>Score</t>
        </is>
      </c>
      <c r="E35" s="9">
        <f>IF(C35="7-8 hours, good sleep",1.5,IF(C35="6-7 hours, average",0,IF(C35="Under 6 hours or frequent insomnia",-2,IF(C35="Under 5 hours, chronic deprivation",-3,-3))))</f>
        <v/>
      </c>
    </row>
    <row r="36"/>
    <row r="37" ht="15" customHeight="1">
      <c r="B37" s="11" t="inlineStr">
        <is>
          <t>7-8 hours, good sleep</t>
        </is>
      </c>
      <c r="C37" s="11" t="inlineStr">
        <is>
          <t>+1.5 yr</t>
        </is>
      </c>
    </row>
    <row r="38" ht="15" customHeight="1">
      <c r="B38" s="11" t="inlineStr">
        <is>
          <t>6-7 hours, average</t>
        </is>
      </c>
      <c r="C38" s="11" t="inlineStr">
        <is>
          <t>+0.0 yr</t>
        </is>
      </c>
    </row>
    <row r="39" ht="15" customHeight="1">
      <c r="B39" s="11" t="inlineStr">
        <is>
          <t>Under 6 hours or frequent insomnia</t>
        </is>
      </c>
      <c r="C39" s="11" t="inlineStr">
        <is>
          <t>-2.0 yr</t>
        </is>
      </c>
    </row>
    <row r="40" ht="17.15" customHeight="1">
      <c r="B40" s="2" t="inlineStr">
        <is>
          <t>📊 Weight (BMI)</t>
        </is>
      </c>
      <c r="C40" s="12" t="inlineStr">
        <is>
          <t>-3.0 yr</t>
        </is>
      </c>
      <c r="D40" s="3" t="n"/>
    </row>
    <row r="41" ht="17.15" customHeight="1">
      <c r="B41" s="4" t="inlineStr">
        <is>
          <t>Selection</t>
        </is>
      </c>
      <c r="C41" s="5" t="inlineStr">
        <is>
          <t>Normal (18.5-24.9)</t>
        </is>
      </c>
      <c r="D41" s="4" t="inlineStr">
        <is>
          <t>Score</t>
        </is>
      </c>
      <c r="E41" s="9">
        <f>IF(C41="Normal (18.5-24.9)",1,IF(C41="Underweight (&lt;18.5)",-1,IF(C41="Overweight (25-29.9)",-1.5,IF(C41="Obese (30+)",-3,-3))))</f>
        <v/>
      </c>
    </row>
    <row r="42"/>
    <row r="43" ht="15" customHeight="1">
      <c r="B43" s="10" t="inlineStr">
        <is>
          <t>Normal (18.5-24.9)</t>
        </is>
      </c>
      <c r="C43" s="11" t="inlineStr">
        <is>
          <t>+1.0 yr</t>
        </is>
      </c>
    </row>
    <row r="44" ht="15" customHeight="1">
      <c r="B44" s="10" t="inlineStr">
        <is>
          <t>Underweight (&lt;18.5)</t>
        </is>
      </c>
      <c r="C44" s="11" t="inlineStr">
        <is>
          <t>-1.0 yr</t>
        </is>
      </c>
    </row>
    <row r="45" ht="15" customHeight="1">
      <c r="B45" s="10" t="inlineStr">
        <is>
          <t>Overweight (25-29.9)</t>
        </is>
      </c>
      <c r="C45" s="11" t="inlineStr">
        <is>
          <t>-1.5 yr</t>
        </is>
      </c>
    </row>
    <row r="46" ht="15" customHeight="1">
      <c r="B46" s="2" t="inlineStr">
        <is>
          <t>📊 Stress</t>
        </is>
      </c>
      <c r="C46" s="12" t="inlineStr">
        <is>
          <t>-3.0 yr</t>
        </is>
      </c>
      <c r="D46" s="3" t="n"/>
    </row>
    <row r="47" ht="17.15" customHeight="1">
      <c r="B47" s="4" t="inlineStr">
        <is>
          <t>Selection</t>
        </is>
      </c>
      <c r="C47" s="5" t="inlineStr">
        <is>
          <t>Low (relaxed)</t>
        </is>
      </c>
      <c r="D47" s="4" t="inlineStr">
        <is>
          <t>Score</t>
        </is>
      </c>
      <c r="E47" s="9">
        <f>IF(C47="Low (relaxed)",1,IF(C47="Average",0,IF(C47="High (frequent pressure)",-1.5,IF(C47="Very high (chronic)",-3,-3))))</f>
        <v/>
      </c>
    </row>
    <row r="48"/>
    <row r="49" ht="15" customHeight="1">
      <c r="B49" s="10" t="inlineStr">
        <is>
          <t>Low (relaxed)</t>
        </is>
      </c>
      <c r="C49" s="11" t="inlineStr">
        <is>
          <t>+1.0 yr</t>
        </is>
      </c>
    </row>
    <row r="50" ht="15" customHeight="1">
      <c r="B50" s="10" t="inlineStr">
        <is>
          <t>Average</t>
        </is>
      </c>
      <c r="C50" s="11" t="inlineStr">
        <is>
          <t>+0.0 yr</t>
        </is>
      </c>
    </row>
    <row r="51" ht="15" customHeight="1">
      <c r="B51" s="10" t="inlineStr">
        <is>
          <t>High (frequent pressure)</t>
        </is>
      </c>
      <c r="C51" s="11" t="inlineStr">
        <is>
          <t>-1.5 yr</t>
        </is>
      </c>
    </row>
    <row r="52" ht="15" customHeight="1">
      <c r="B52" s="2" t="inlineStr">
        <is>
          <t>👨‍👩‍👧 Family History</t>
        </is>
      </c>
      <c r="C52" s="12" t="inlineStr">
        <is>
          <t>-3.0 yr</t>
        </is>
      </c>
      <c r="D52" s="3" t="n"/>
    </row>
    <row r="53" ht="17.15" customHeight="1">
      <c r="B53" s="4" t="inlineStr">
        <is>
          <t>Father's age at death (or current)</t>
        </is>
      </c>
      <c r="C53" s="6" t="n">
        <v>78</v>
      </c>
      <c r="D53" s="13" t="inlineStr">
        <is>
          <t>years</t>
        </is>
      </c>
    </row>
    <row r="54" ht="17.15" customHeight="1">
      <c r="B54" s="4" t="inlineStr">
        <is>
          <t>Mother's age at death (or current)</t>
        </is>
      </c>
      <c r="C54" s="6" t="n">
        <v>83</v>
      </c>
      <c r="D54" s="13" t="inlineStr">
        <is>
          <t>years</t>
        </is>
      </c>
    </row>
    <row r="55" ht="15" customHeight="1">
      <c r="B55" s="4" t="inlineStr">
        <is>
          <t>Major family diseases</t>
        </is>
      </c>
      <c r="C55" s="5" t="inlineStr">
        <is>
          <t>None</t>
        </is>
      </c>
    </row>
    <row r="56" ht="15" customHeight="1">
      <c r="B56" s="14" t="inlineStr">
        <is>
          <t>Family history score</t>
        </is>
      </c>
      <c r="E56" s="9">
        <f>IF((C53+C54)/2&gt;82, 2, IF((C53+C54)/2&gt;75, 0, -2))+IF(C55="None", 1, IF(OR(C55="All apply"), -3, IF(OR(C55="Cardiovascular+Cancer",C55="Cardiovascular+Diabetes",C55="Cancer+Diabetes"), -2, -1)))</f>
        <v/>
      </c>
    </row>
  </sheetData>
  <mergeCells count="1">
    <mergeCell ref="B2:D2"/>
  </mergeCells>
  <dataValidations count="9">
    <dataValidation sqref="C5" showDropDown="0" showInputMessage="0" showErrorMessage="0" allowBlank="0" error="남성 또는 여성을 선택하세요" type="list" errorStyle="stop" operator="between">
      <formula1>"Male,여성"</formula1>
      <formula2>0</formula2>
    </dataValidation>
    <dataValidation sqref="C11" showDropDown="0" showInputMessage="0" showErrorMessage="0" allowBlank="0" type="list" errorStyle="stop" operator="between">
      <formula1>"Never smoked,Former smoker (quit 5+ years ago),Former smoker (quit within 5 years),Current smoker (less than half pack/day),Current smoker (half to one pack/day),Current smoker (one+ pack/day)"</formula1>
      <formula2>0</formula2>
    </dataValidation>
    <dataValidation sqref="C18" showDropDown="0" showInputMessage="0" showErrorMessage="0" allowBlank="0" type="list" errorStyle="stop" operator="between">
      <formula1>"Non-drinker,적당 Alcohol (1-2 times/week,소량),Regular (3-4 times/week),Heavy (5+ times/week or binge)"</formula1>
      <formula2>0</formula2>
    </dataValidation>
    <dataValidation sqref="C24" showDropDown="0" showInputMessage="0" showErrorMessage="0" allowBlank="0" type="list" errorStyle="stop" operator="between">
      <formula1>"5+ times/week (30min+),3-4 times/week,1-2 times/week,Rarely"</formula1>
      <formula2>0</formula2>
    </dataValidation>
    <dataValidation sqref="C30" showDropDown="0" showInputMessage="0" showErrorMessage="0" allowBlank="0" type="list" errorStyle="stop" operator="between">
      <formula1>"Daily fruits &amp; veggies,Average (occasional),Mostly processed/fast food"</formula1>
      <formula2>0</formula2>
    </dataValidation>
    <dataValidation sqref="C35" showDropDown="0" showInputMessage="0" showErrorMessage="0" allowBlank="0" type="list" errorStyle="stop" operator="between">
      <formula1>"7~8시간,숙면,6~7시간,Average,Under 6 hours or frequent insomnia,5시간 미만,만성 Sleep 부족"</formula1>
      <formula2>0</formula2>
    </dataValidation>
    <dataValidation sqref="C41" showDropDown="0" showInputMessage="0" showErrorMessage="0" allowBlank="0" type="list" errorStyle="stop" operator="between">
      <formula1>"Normal (18.5-24.9),Underweight (&lt;18.5),Overweight (25-29.9),Obese (30+)"</formula1>
      <formula2>0</formula2>
    </dataValidation>
    <dataValidation sqref="C47" showDropDown="0" showInputMessage="0" showErrorMessage="0" allowBlank="0" type="list" errorStyle="stop" operator="between">
      <formula1>"Low (relaxed),Average,High (frequent pressure),Very high (chronic)"</formula1>
      <formula2>0</formula2>
    </dataValidation>
    <dataValidation sqref="C55" showDropDown="0" showInputMessage="0" showErrorMessage="0" allowBlank="0" type="list" errorStyle="stop" operator="between">
      <formula1>"None,심혈관 질환,암,당뇨병,심혈관+암,심혈관+당뇨,암+당뇨,모두 해당"</formula1>
      <formula2>0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47"/>
  <sheetViews>
    <sheetView workbookViewId="0">
      <selection activeCell="A1" sqref="A1"/>
    </sheetView>
  </sheetViews>
  <sheetFormatPr baseColWidth="8" defaultRowHeight="15"/>
  <cols>
    <col width="4" customWidth="1" min="1" max="1"/>
    <col width="28" customWidth="1" min="2" max="2"/>
    <col width="20" customWidth="1" min="3" max="3"/>
    <col width="12" customWidth="1" min="4" max="4"/>
    <col width="30" customWidth="1" min="5" max="5"/>
  </cols>
  <sheetData>
    <row r="1"/>
    <row r="2" ht="17.35" customHeight="1">
      <c r="B2" s="1" t="inlineStr">
        <is>
          <t>🧬 Life Expectancy Estimate</t>
        </is>
      </c>
    </row>
    <row r="3"/>
    <row r="4" ht="17.35" customHeight="1">
      <c r="B4" s="14" t="inlineStr">
        <is>
          <t>Lifestyle + Family History Adjustment</t>
        </is>
      </c>
      <c r="C4" s="15">
        <f>Input!E11+Input!E18+Input!E24+Input!E30+Input!E35+Input!E41+Input!E47+Input!E56</f>
        <v/>
      </c>
      <c r="D4" s="7" t="inlineStr">
        <is>
          <t>yr</t>
        </is>
      </c>
    </row>
    <row r="5" ht="15" customHeight="1">
      <c r="B5" s="14" t="inlineStr">
        <is>
          <t>Base Average Life Expectancy</t>
        </is>
      </c>
      <c r="C5" s="16">
        <f>Input!C7</f>
        <v/>
      </c>
      <c r="D5" s="7" t="inlineStr">
        <is>
          <t>years</t>
        </is>
      </c>
    </row>
    <row r="6"/>
    <row r="7" ht="24.45" customHeight="1">
      <c r="B7" s="17" t="inlineStr">
        <is>
          <t>📊 Your Estimated Life Expectancy</t>
        </is>
      </c>
      <c r="C7" s="18">
        <f>C5+C4</f>
        <v/>
      </c>
      <c r="D7" s="19" t="inlineStr">
        <is>
          <t>years</t>
        </is>
      </c>
    </row>
    <row r="8" ht="15" customHeight="1">
      <c r="B8" s="20" t="inlineStr">
        <is>
          <t>※ Margin of error: ±3-5 years. This is a statistical estimate, not a medical diagnosis.</t>
        </is>
      </c>
    </row>
    <row r="9"/>
    <row r="10" ht="15" customHeight="1">
      <c r="B10" s="21" t="inlineStr">
        <is>
          <t>📋 Score Breakdown by Domain</t>
        </is>
      </c>
    </row>
    <row r="11" ht="15" customHeight="1">
      <c r="B11" s="4" t="inlineStr">
        <is>
          <t>Smoking</t>
        </is>
      </c>
      <c r="C11" s="22">
        <f>Input!E11</f>
        <v/>
      </c>
      <c r="D11" s="13" t="inlineStr">
        <is>
          <t>yr</t>
        </is>
      </c>
    </row>
    <row r="12" ht="15" customHeight="1">
      <c r="B12" s="4" t="inlineStr">
        <is>
          <t>Alcohol</t>
        </is>
      </c>
      <c r="C12" s="22">
        <f>Input!E18</f>
        <v/>
      </c>
      <c r="D12" s="13" t="inlineStr">
        <is>
          <t>yr</t>
        </is>
      </c>
    </row>
    <row r="13" ht="15" customHeight="1">
      <c r="B13" s="4" t="inlineStr">
        <is>
          <t>Exercise</t>
        </is>
      </c>
      <c r="C13" s="22">
        <f>Input!E24</f>
        <v/>
      </c>
      <c r="D13" s="13" t="inlineStr">
        <is>
          <t>yr</t>
        </is>
      </c>
    </row>
    <row r="14" ht="15" customHeight="1">
      <c r="B14" s="4" t="inlineStr">
        <is>
          <t>Diet</t>
        </is>
      </c>
      <c r="C14" s="22">
        <f>Input!E30</f>
        <v/>
      </c>
      <c r="D14" s="13" t="inlineStr">
        <is>
          <t>yr</t>
        </is>
      </c>
    </row>
    <row r="15" ht="15" customHeight="1">
      <c r="B15" s="4" t="inlineStr">
        <is>
          <t>Sleep</t>
        </is>
      </c>
      <c r="C15" s="22">
        <f>Input!E35</f>
        <v/>
      </c>
      <c r="D15" s="13" t="inlineStr">
        <is>
          <t>yr</t>
        </is>
      </c>
    </row>
    <row r="16" ht="15" customHeight="1">
      <c r="B16" s="4" t="inlineStr">
        <is>
          <t>Weight</t>
        </is>
      </c>
      <c r="C16" s="22">
        <f>Input!E41</f>
        <v/>
      </c>
      <c r="D16" s="13" t="inlineStr">
        <is>
          <t>yr</t>
        </is>
      </c>
    </row>
    <row r="17" ht="15" customHeight="1">
      <c r="B17" s="4" t="inlineStr">
        <is>
          <t>Stress</t>
        </is>
      </c>
      <c r="C17" s="22">
        <f>Input!E47</f>
        <v/>
      </c>
      <c r="D17" s="13" t="inlineStr">
        <is>
          <t>yr</t>
        </is>
      </c>
    </row>
    <row r="18" ht="15" customHeight="1">
      <c r="B18" s="4" t="inlineStr">
        <is>
          <t>Family History</t>
        </is>
      </c>
      <c r="C18" s="22">
        <f>Input!E56</f>
        <v/>
      </c>
      <c r="D18" s="13" t="inlineStr">
        <is>
          <t>yr</t>
        </is>
      </c>
    </row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 ht="19.4" customHeight="1">
      <c r="B38" s="23" t="inlineStr">
        <is>
          <t>🔮 "What if I change this?" Scenarios</t>
        </is>
      </c>
    </row>
    <row r="39" ht="17.15" customHeight="1">
      <c r="B39" s="4" t="inlineStr">
        <is>
          <t>If a current smoker quits</t>
        </is>
      </c>
      <c r="C39" s="24" t="inlineStr">
        <is>
          <t>+4-7 yr</t>
        </is>
      </c>
    </row>
    <row r="40" ht="17.15" customHeight="1">
      <c r="B40" s="4" t="inlineStr">
        <is>
          <t>Start exercising 3+ times/week</t>
        </is>
      </c>
      <c r="C40" s="24" t="inlineStr">
        <is>
          <t>+2-4 yr</t>
        </is>
      </c>
    </row>
    <row r="41" ht="17.15" customHeight="1">
      <c r="B41" s="25" t="inlineStr">
        <is>
          <t>Manage BMI to normal range</t>
        </is>
      </c>
      <c r="C41" s="24" t="inlineStr">
        <is>
          <t>+1.5-3 yr</t>
        </is>
      </c>
    </row>
    <row r="42" ht="17.15" customHeight="1">
      <c r="B42" s="4" t="inlineStr">
        <is>
          <t>Improve sleep to 7-8 hours</t>
        </is>
      </c>
      <c r="C42" s="24" t="inlineStr">
        <is>
          <t>+1.5-3 yr</t>
        </is>
      </c>
    </row>
    <row r="43" ht="17.15" customHeight="1">
      <c r="B43" s="4" t="inlineStr">
        <is>
          <t>Start stress management</t>
        </is>
      </c>
      <c r="C43" s="24" t="inlineStr">
        <is>
          <t>+1-3 yr</t>
        </is>
      </c>
    </row>
    <row r="44"/>
    <row r="45" ht="15" customHeight="1">
      <c r="B45" s="26" t="inlineStr">
        <is>
          <t>⚠ Disclaimer</t>
        </is>
      </c>
    </row>
    <row r="46" ht="15" customHeight="1">
      <c r="B46" s="27" t="inlineStr">
        <is>
          <t>This calculator is a simplified estimation tool based on reported average effects from epidemiological studies. It does not account for individual genetic differences, medical advances, environmental factors, or accidents. Consult a healthcare professional for specific health advice. The purpose is awareness and motivation for healthy habits, not fear.</t>
        </is>
      </c>
    </row>
    <row r="47" ht="15" customHeight="1"/>
  </sheetData>
  <mergeCells count="3">
    <mergeCell ref="B8:D8"/>
    <mergeCell ref="B2:D2"/>
    <mergeCell ref="B46:E4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2026-03-17T05:39:47Z</dcterms:created>
  <dcterms:modified xsi:type="dcterms:W3CDTF">2026-03-17T05:39:47Z</dcterms:modified>
</cp:coreProperties>
</file>