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" sheetId="1" state="visible" r:id="rId1"/>
    <sheet name="Results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0.0"/>
    <numFmt numFmtId="165" formatCode="\+0.0;\-0.0;0"/>
    <numFmt numFmtId="166" formatCode="\+0;\-0;0"/>
  </numFmts>
  <fonts count="21">
    <font>
      <name val="Calibri"/>
      <family val="2"/>
      <color theme="1"/>
      <sz val="11"/>
      <scheme val="minor"/>
    </font>
    <font>
      <name val="Noto Sans CJK SC"/>
      <family val="2"/>
      <b val="1"/>
      <color rgb="FF1F4E79"/>
      <sz val="14"/>
    </font>
    <font>
      <name val="Noto Sans CJK SC"/>
      <family val="2"/>
      <b val="1"/>
      <sz val="11"/>
    </font>
    <font>
      <name val="Calibri"/>
      <charset val="1"/>
      <family val="2"/>
      <color theme="1"/>
      <sz val="11"/>
    </font>
    <font>
      <name val="Noto Sans CJK SC"/>
      <family val="2"/>
      <sz val="11"/>
    </font>
    <font>
      <name val="Noto Sans CJK SC"/>
      <family val="2"/>
      <color rgb="FF0000FF"/>
      <sz val="11"/>
    </font>
    <font>
      <name val="Arial"/>
      <charset val="1"/>
      <family val="0"/>
      <color rgb="FF0000FF"/>
      <sz val="11"/>
    </font>
    <font>
      <name val="Arial"/>
      <charset val="1"/>
      <family val="0"/>
      <sz val="11"/>
    </font>
    <font>
      <name val="Arial"/>
      <charset val="1"/>
      <family val="0"/>
      <b val="1"/>
      <sz val="11"/>
    </font>
    <font>
      <name val="Arial"/>
      <charset val="1"/>
      <family val="0"/>
      <b val="1"/>
      <color rgb="FF375623"/>
      <sz val="11"/>
    </font>
    <font>
      <name val="Noto Sans CJK SC"/>
      <family val="2"/>
      <color rgb="FF666666"/>
      <sz val="9"/>
    </font>
    <font>
      <name val="Arial"/>
      <charset val="1"/>
      <family val="0"/>
      <color rgb="FF666666"/>
      <sz val="9"/>
    </font>
    <font>
      <name val="Arial"/>
      <charset val="1"/>
      <family val="0"/>
      <b val="1"/>
      <sz val="14"/>
    </font>
    <font>
      <name val="Noto Sans CJK SC"/>
      <family val="2"/>
      <color theme="1"/>
      <sz val="11"/>
    </font>
    <font>
      <name val="Arial"/>
      <charset val="1"/>
      <family val="0"/>
      <b val="1"/>
      <sz val="12"/>
    </font>
    <font>
      <name val="Noto Sans CJK SC"/>
      <family val="2"/>
      <b val="1"/>
      <color rgb="FF1F4E79"/>
      <sz val="13"/>
    </font>
    <font>
      <name val="Arial"/>
      <charset val="1"/>
      <family val="0"/>
      <b val="1"/>
      <color rgb="FF375623"/>
      <sz val="22"/>
    </font>
    <font>
      <name val="Noto Sans CJK SC"/>
      <family val="2"/>
      <b val="1"/>
      <sz val="14"/>
    </font>
    <font>
      <name val="Noto Sans CJK SC"/>
      <family val="2"/>
      <color rgb="FFC00000"/>
      <sz val="9"/>
    </font>
    <font>
      <name val="Arial"/>
      <charset val="1"/>
      <family val="0"/>
      <b val="1"/>
      <color rgb="FF4472C4"/>
      <sz val="12"/>
    </font>
    <font>
      <name val="Noto Sans CJK SC"/>
      <family val="2"/>
      <b val="1"/>
      <color rgb="FFC00000"/>
      <sz val="11"/>
    </font>
  </fonts>
  <fills count="5">
    <fill>
      <patternFill/>
    </fill>
    <fill>
      <patternFill patternType="gray125"/>
    </fill>
    <fill>
      <patternFill patternType="solid">
        <fgColor rgb="FFD6E4F0"/>
        <bgColor rgb="FFD9D9D9"/>
      </patternFill>
    </fill>
    <fill>
      <patternFill patternType="solid">
        <fgColor rgb="FFFFF2CC"/>
        <bgColor rgb="FFE2EFDA"/>
      </patternFill>
    </fill>
    <fill>
      <patternFill patternType="solid">
        <fgColor rgb="FFE2EFDA"/>
        <bgColor rgb="FFD6E4F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31">
    <xf numFmtId="0" fontId="0" fillId="0" borderId="0" pivotButton="0" quotePrefix="0" xfId="0"/>
    <xf numFmtId="0" fontId="1" fillId="0" borderId="0" applyAlignment="1" pivotButton="0" quotePrefix="0" xfId="0">
      <alignment horizontal="general" vertical="bottom"/>
    </xf>
    <xf numFmtId="0" fontId="2" fillId="2" borderId="0" applyAlignment="1" pivotButton="0" quotePrefix="0" xfId="0">
      <alignment horizontal="general" vertical="bottom"/>
    </xf>
    <xf numFmtId="0" fontId="3" fillId="2" borderId="0" applyAlignment="1" pivotButton="0" quotePrefix="0" xfId="0">
      <alignment horizontal="general" vertical="bottom"/>
    </xf>
    <xf numFmtId="0" fontId="4" fillId="0" borderId="1" applyAlignment="1" pivotButton="0" quotePrefix="0" xfId="0">
      <alignment horizontal="general" vertical="bottom"/>
    </xf>
    <xf numFmtId="0" fontId="5" fillId="3" borderId="1" applyAlignment="1" pivotButton="0" quotePrefix="0" xfId="0">
      <alignment horizontal="general" vertical="bottom"/>
    </xf>
    <xf numFmtId="0" fontId="6" fillId="3" borderId="1" applyAlignment="1" pivotButton="0" quotePrefix="0" xfId="0">
      <alignment horizontal="general" vertical="bottom"/>
    </xf>
    <xf numFmtId="0" fontId="4" fillId="0" borderId="0" applyAlignment="1" pivotButton="0" quotePrefix="0" xfId="0">
      <alignment horizontal="general" vertical="bottom"/>
    </xf>
    <xf numFmtId="0" fontId="7" fillId="0" borderId="0" applyAlignment="1" pivotButton="0" quotePrefix="0" xfId="0">
      <alignment horizontal="general" vertical="bottom"/>
    </xf>
    <xf numFmtId="0" fontId="7" fillId="0" borderId="1" applyAlignment="1" pivotButton="0" quotePrefix="0" xfId="0">
      <alignment horizontal="general" vertical="bottom"/>
    </xf>
    <xf numFmtId="164" fontId="8" fillId="0" borderId="1" applyAlignment="1" pivotButton="0" quotePrefix="0" xfId="0">
      <alignment horizontal="general" vertical="bottom"/>
    </xf>
    <xf numFmtId="165" fontId="9" fillId="0" borderId="0" applyAlignment="1" pivotButton="0" quotePrefix="0" xfId="0">
      <alignment horizontal="general" vertical="bottom"/>
    </xf>
    <xf numFmtId="0" fontId="10" fillId="0" borderId="0" applyAlignment="1" pivotButton="0" quotePrefix="0" xfId="0">
      <alignment horizontal="general" vertical="bottom"/>
    </xf>
    <xf numFmtId="0" fontId="11" fillId="0" borderId="0" applyAlignment="1" pivotButton="0" quotePrefix="0" xfId="0">
      <alignment horizontal="general" vertical="bottom"/>
    </xf>
    <xf numFmtId="0" fontId="11" fillId="2" borderId="0" applyAlignment="1" pivotButton="0" quotePrefix="0" xfId="0">
      <alignment horizontal="general" vertical="bottom"/>
    </xf>
    <xf numFmtId="0" fontId="2" fillId="0" borderId="1" applyAlignment="1" pivotButton="0" quotePrefix="0" xfId="0">
      <alignment horizontal="general" vertical="bottom"/>
    </xf>
    <xf numFmtId="0" fontId="12" fillId="0" borderId="1" applyAlignment="1" pivotButton="0" quotePrefix="0" xfId="0">
      <alignment horizontal="general" vertical="bottom"/>
    </xf>
    <xf numFmtId="0" fontId="13" fillId="0" borderId="0" applyAlignment="1" pivotButton="0" quotePrefix="0" xfId="0">
      <alignment horizontal="general" vertical="bottom"/>
    </xf>
    <xf numFmtId="165" fontId="14" fillId="0" borderId="1" applyAlignment="1" pivotButton="0" quotePrefix="0" xfId="0">
      <alignment horizontal="general" vertical="bottom"/>
    </xf>
    <xf numFmtId="0" fontId="15" fillId="0" borderId="0" applyAlignment="1" pivotButton="0" quotePrefix="0" xfId="0">
      <alignment horizontal="general" vertical="bottom"/>
    </xf>
    <xf numFmtId="0" fontId="16" fillId="4" borderId="1" applyAlignment="1" pivotButton="0" quotePrefix="0" xfId="0">
      <alignment horizontal="center" vertical="bottom"/>
    </xf>
    <xf numFmtId="0" fontId="17" fillId="0" borderId="0" applyAlignment="1" pivotButton="0" quotePrefix="0" xfId="0">
      <alignment horizontal="general" vertical="bottom"/>
    </xf>
    <xf numFmtId="166" fontId="12" fillId="0" borderId="1" applyAlignment="1" pivotButton="0" quotePrefix="0" xfId="0">
      <alignment horizontal="general" vertical="bottom"/>
    </xf>
    <xf numFmtId="0" fontId="3" fillId="0" borderId="0" applyAlignment="1" pivotButton="0" quotePrefix="0" xfId="0">
      <alignment horizontal="general" vertical="bottom"/>
    </xf>
    <xf numFmtId="0" fontId="18" fillId="0" borderId="0" applyAlignment="1" pivotButton="0" quotePrefix="0" xfId="0">
      <alignment horizontal="general" vertical="bottom"/>
    </xf>
    <xf numFmtId="0" fontId="2" fillId="0" borderId="0" applyAlignment="1" pivotButton="0" quotePrefix="0" xfId="0">
      <alignment horizontal="general" vertical="bottom"/>
    </xf>
    <xf numFmtId="165" fontId="8" fillId="0" borderId="1" applyAlignment="1" pivotButton="0" quotePrefix="0" xfId="0">
      <alignment horizontal="general" vertical="bottom"/>
    </xf>
    <xf numFmtId="0" fontId="19" fillId="0" borderId="0" applyAlignment="1" pivotButton="0" quotePrefix="0" xfId="0">
      <alignment horizontal="general" vertical="bottom"/>
    </xf>
    <xf numFmtId="0" fontId="9" fillId="4" borderId="1" applyAlignment="1" pivotButton="0" quotePrefix="0" xfId="0">
      <alignment horizontal="general" vertical="bottom"/>
    </xf>
    <xf numFmtId="0" fontId="20" fillId="0" borderId="0" applyAlignment="1" pivotButton="0" quotePrefix="0" xfId="0">
      <alignment horizontal="general" vertical="bottom"/>
    </xf>
    <xf numFmtId="0" fontId="10" fillId="0" borderId="0" applyAlignment="1" pivotButton="0" quotePrefix="0" xfId="0">
      <alignment horizontal="general" vertical="bottom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styles" Target="styles.xml" Id="rId3" /><Relationship Type="http://schemas.openxmlformats.org/officeDocument/2006/relationships/theme" Target="theme/theme1.xml" Id="rId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59"/>
  <sheetViews>
    <sheetView workbookViewId="0">
      <selection activeCell="A1" sqref="A1"/>
    </sheetView>
  </sheetViews>
  <sheetFormatPr baseColWidth="8" defaultRowHeight="15"/>
  <cols>
    <col width="4" customWidth="1" min="1" max="1"/>
    <col width="32" customWidth="1" min="2" max="2"/>
    <col width="24" customWidth="1" min="3" max="3"/>
    <col width="14" customWidth="1" min="4" max="4"/>
    <col width="13" customWidth="1" min="5" max="5"/>
  </cols>
  <sheetData>
    <row r="1"/>
    <row r="2" ht="17.35" customHeight="1">
      <c r="B2" s="1" t="inlineStr">
        <is>
          <t>🧬 Biological Age Calculator</t>
        </is>
      </c>
    </row>
    <row r="3"/>
    <row r="4" ht="15" customHeight="1">
      <c r="B4" s="2" t="inlineStr">
        <is>
          <t>📌 Basic Info</t>
        </is>
      </c>
      <c r="C4" s="3" t="n"/>
      <c r="D4" s="3" t="n"/>
    </row>
    <row r="5" ht="15" customHeight="1">
      <c r="B5" s="4" t="inlineStr">
        <is>
          <t>Sex</t>
        </is>
      </c>
      <c r="C5" s="5" t="inlineStr">
        <is>
          <t>Male</t>
        </is>
      </c>
    </row>
    <row r="6" ht="15" customHeight="1">
      <c r="B6" s="4" t="inlineStr">
        <is>
          <t>Actual Age</t>
        </is>
      </c>
      <c r="C6" s="6" t="n">
        <v>35</v>
      </c>
      <c r="D6" s="7" t="inlineStr">
        <is>
          <t>years</t>
        </is>
      </c>
    </row>
    <row r="7" ht="15" customHeight="1">
      <c r="B7" s="4" t="inlineStr">
        <is>
          <t>Height</t>
        </is>
      </c>
      <c r="C7" s="6" t="n">
        <v>173</v>
      </c>
      <c r="D7" s="8" t="inlineStr">
        <is>
          <t>cm</t>
        </is>
      </c>
    </row>
    <row r="8" ht="15" customHeight="1">
      <c r="B8" s="4" t="inlineStr">
        <is>
          <t>Weight</t>
        </is>
      </c>
      <c r="C8" s="6" t="n">
        <v>72</v>
      </c>
      <c r="D8" s="8" t="inlineStr">
        <is>
          <t>kg</t>
        </is>
      </c>
    </row>
    <row r="9" ht="17.15" customHeight="1">
      <c r="B9" s="9" t="inlineStr">
        <is>
          <t>BMI (auto-calculated)</t>
        </is>
      </c>
      <c r="C9" s="10">
        <f>ROUND(C8/((C7/100)^2),1)</f>
        <v/>
      </c>
    </row>
    <row r="10"/>
    <row r="11" ht="15" customHeight="1">
      <c r="B11" s="2" t="inlineStr">
        <is>
          <t>📊 Exercise Frequency</t>
        </is>
      </c>
      <c r="C11" s="3" t="n"/>
      <c r="D11" s="3" t="n"/>
    </row>
    <row r="12" ht="17.15" customHeight="1">
      <c r="B12" s="4" t="inlineStr">
        <is>
          <t>Selection</t>
        </is>
      </c>
      <c r="C12" s="5" t="inlineStr">
        <is>
          <t>5+ times/week (30min+)</t>
        </is>
      </c>
      <c r="D12" s="7" t="inlineStr">
        <is>
          <t>Score:</t>
        </is>
      </c>
      <c r="E12" s="11">
        <f>IF(C12="5+ times/week (30min+)",-3,IF(C12="3-4 times/week",-1.5,IF(C12="1-2 times/week",0,IF(C12="Rarely",3,3))))</f>
        <v/>
      </c>
    </row>
    <row r="13"/>
    <row r="14" ht="15" customHeight="1">
      <c r="B14" s="12" t="inlineStr">
        <is>
          <t>5+ times/week (30min+)</t>
        </is>
      </c>
      <c r="C14" s="13" t="inlineStr">
        <is>
          <t>-3 yr</t>
        </is>
      </c>
    </row>
    <row r="15" ht="15" customHeight="1">
      <c r="B15" s="12" t="inlineStr">
        <is>
          <t>3-4 times/week</t>
        </is>
      </c>
      <c r="C15" s="13" t="inlineStr">
        <is>
          <t>-1.5 yr</t>
        </is>
      </c>
    </row>
    <row r="16" ht="15" customHeight="1">
      <c r="B16" s="12" t="inlineStr">
        <is>
          <t>1-2 times/week</t>
        </is>
      </c>
      <c r="C16" s="13" t="inlineStr">
        <is>
          <t>+0 yr</t>
        </is>
      </c>
    </row>
    <row r="17" ht="15" customHeight="1">
      <c r="B17" s="2" t="inlineStr">
        <is>
          <t>📊 Cardiovascular Fitness</t>
        </is>
      </c>
      <c r="C17" s="14" t="inlineStr">
        <is>
          <t>+3 yr</t>
        </is>
      </c>
      <c r="D17" s="3" t="n"/>
    </row>
    <row r="18" ht="17.15" customHeight="1">
      <c r="B18" s="4" t="inlineStr">
        <is>
          <t>Selection</t>
        </is>
      </c>
      <c r="C18" s="5" t="inlineStr">
        <is>
          <t>3 flights of stairs easily</t>
        </is>
      </c>
      <c r="D18" s="7" t="inlineStr">
        <is>
          <t>Score:</t>
        </is>
      </c>
      <c r="E18" s="11">
        <f>IF(C18="3 flights of stairs easily",-2,IF(C18="3 flights slightly breathless",0,IF(C18="2 flights difficult",2,IF(C18="Daily activities difficult",4,4))))</f>
        <v/>
      </c>
    </row>
    <row r="19"/>
    <row r="20" ht="15" customHeight="1">
      <c r="B20" s="12" t="inlineStr">
        <is>
          <t>3 flights of stairs easily</t>
        </is>
      </c>
      <c r="C20" s="13" t="inlineStr">
        <is>
          <t>-2 yr</t>
        </is>
      </c>
    </row>
    <row r="21" ht="15" customHeight="1">
      <c r="B21" s="12" t="inlineStr">
        <is>
          <t>3 flights slightly breathless</t>
        </is>
      </c>
      <c r="C21" s="13" t="inlineStr">
        <is>
          <t>+0 yr</t>
        </is>
      </c>
    </row>
    <row r="22" ht="15" customHeight="1">
      <c r="B22" s="12" t="inlineStr">
        <is>
          <t>2 flights difficult</t>
        </is>
      </c>
      <c r="C22" s="13" t="inlineStr">
        <is>
          <t>+2 yr</t>
        </is>
      </c>
    </row>
    <row r="23" ht="15" customHeight="1">
      <c r="B23" s="2" t="inlineStr">
        <is>
          <t>📊 Weight Management</t>
        </is>
      </c>
      <c r="C23" s="14" t="inlineStr">
        <is>
          <t>+4 yr</t>
        </is>
      </c>
      <c r="D23" s="3" t="n"/>
    </row>
    <row r="24" ht="17.15" customHeight="1">
      <c r="B24" s="4" t="inlineStr">
        <is>
          <t>Selection</t>
        </is>
      </c>
      <c r="C24" s="5" t="inlineStr">
        <is>
          <t>Normal BMI (18.5-24.9)</t>
        </is>
      </c>
      <c r="D24" s="7" t="inlineStr">
        <is>
          <t>Score:</t>
        </is>
      </c>
      <c r="E24" s="11">
        <f>IF(C24="Normal BMI (18.5-24.9)",-1,IF(C24="Underweight (&lt;18.5)",1,IF(C24="Overweight (25-29.9)",2,IF(C24="Obese (30+)",4,4))))</f>
        <v/>
      </c>
    </row>
    <row r="25"/>
    <row r="26" ht="15" customHeight="1">
      <c r="B26" s="12" t="inlineStr">
        <is>
          <t>Normal BMI (18.5-24.9)</t>
        </is>
      </c>
      <c r="C26" s="13" t="inlineStr">
        <is>
          <t>-1 yr</t>
        </is>
      </c>
    </row>
    <row r="27" ht="15" customHeight="1">
      <c r="B27" s="12" t="inlineStr">
        <is>
          <t>Underweight (&lt;18.5)</t>
        </is>
      </c>
      <c r="C27" s="13" t="inlineStr">
        <is>
          <t>+1 yr</t>
        </is>
      </c>
    </row>
    <row r="28" ht="15" customHeight="1">
      <c r="B28" s="12" t="inlineStr">
        <is>
          <t>Overweight (25-29.9)</t>
        </is>
      </c>
      <c r="C28" s="13" t="inlineStr">
        <is>
          <t>+2 yr</t>
        </is>
      </c>
    </row>
    <row r="29" ht="15" customHeight="1">
      <c r="B29" s="2" t="inlineStr">
        <is>
          <t>📊 Diet</t>
        </is>
      </c>
      <c r="C29" s="14" t="inlineStr">
        <is>
          <t>+4 yr</t>
        </is>
      </c>
      <c r="D29" s="3" t="n"/>
    </row>
    <row r="30" ht="17.15" customHeight="1">
      <c r="B30" s="4" t="inlineStr">
        <is>
          <t>Selection</t>
        </is>
      </c>
      <c r="C30" s="5" t="inlineStr">
        <is>
          <t>Daily fruits &amp; veggies, minimal processed food</t>
        </is>
      </c>
      <c r="D30" s="7" t="inlineStr">
        <is>
          <t>Score:</t>
        </is>
      </c>
      <c r="E30" s="11">
        <f>IF(C30="Daily fruits &amp; veggies, minimal processed food",-2,IF(C30="Frequent fruits &amp; veggies, occasional processed",-0.5,IF(C30="Irregular, frequent processed food",1.5,IF(C30="Mostly fast food &amp; instant meals",3,3))))</f>
        <v/>
      </c>
    </row>
    <row r="31"/>
    <row r="32" ht="15" customHeight="1">
      <c r="B32" s="12" t="inlineStr">
        <is>
          <t>Daily fruits &amp; veggies, minimal processed food</t>
        </is>
      </c>
      <c r="C32" s="13" t="inlineStr">
        <is>
          <t>-2 yr</t>
        </is>
      </c>
    </row>
    <row r="33" ht="15" customHeight="1">
      <c r="B33" s="12" t="inlineStr">
        <is>
          <t>Frequent fruits &amp; veggies, occasional processed</t>
        </is>
      </c>
      <c r="C33" s="13" t="inlineStr">
        <is>
          <t>-0.5 yr</t>
        </is>
      </c>
    </row>
    <row r="34" ht="15" customHeight="1">
      <c r="B34" s="12" t="inlineStr">
        <is>
          <t>Irregular, frequent processed food</t>
        </is>
      </c>
      <c r="C34" s="13" t="inlineStr">
        <is>
          <t>+1.5 yr</t>
        </is>
      </c>
    </row>
    <row r="35" ht="15" customHeight="1">
      <c r="B35" s="2" t="inlineStr">
        <is>
          <t>📊 Sleep</t>
        </is>
      </c>
      <c r="C35" s="14" t="inlineStr">
        <is>
          <t>+3 yr</t>
        </is>
      </c>
      <c r="D35" s="3" t="n"/>
    </row>
    <row r="36" ht="17.15" customHeight="1">
      <c r="B36" s="4" t="inlineStr">
        <is>
          <t>Selection</t>
        </is>
      </c>
      <c r="C36" s="6" t="inlineStr">
        <is>
          <t>7-8 hours, good sleep</t>
        </is>
      </c>
      <c r="D36" s="7" t="inlineStr">
        <is>
          <t>Score:</t>
        </is>
      </c>
      <c r="E36" s="11">
        <f>IF(C36="7-8 hours, good sleep",-1.5,IF(C36="6-7 hours, average",0,IF(C36="Under 6 hours or frequent insomnia",2,IF(C36="Under 5 hours, chronic deprivation",3,3))))</f>
        <v/>
      </c>
    </row>
    <row r="37"/>
    <row r="38" ht="15" customHeight="1">
      <c r="B38" s="13" t="inlineStr">
        <is>
          <t>7-8 hours, good sleep</t>
        </is>
      </c>
      <c r="C38" s="13" t="inlineStr">
        <is>
          <t>-1.5 yr</t>
        </is>
      </c>
    </row>
    <row r="39" ht="15" customHeight="1">
      <c r="B39" s="13" t="inlineStr">
        <is>
          <t>6-7 hours, average</t>
        </is>
      </c>
      <c r="C39" s="13" t="inlineStr">
        <is>
          <t>+0 yr</t>
        </is>
      </c>
    </row>
    <row r="40" ht="15" customHeight="1">
      <c r="B40" s="13" t="inlineStr">
        <is>
          <t>Under 6 hours or frequent insomnia</t>
        </is>
      </c>
      <c r="C40" s="13" t="inlineStr">
        <is>
          <t>+2 yr</t>
        </is>
      </c>
    </row>
    <row r="41" ht="17.15" customHeight="1">
      <c r="B41" s="2" t="inlineStr">
        <is>
          <t>📊 Smoking &amp; Alcohol</t>
        </is>
      </c>
      <c r="C41" s="14" t="inlineStr">
        <is>
          <t>+3 yr</t>
        </is>
      </c>
      <c r="D41" s="3" t="n"/>
    </row>
    <row r="42" ht="17.15" customHeight="1">
      <c r="B42" s="4" t="inlineStr">
        <is>
          <t>Selection</t>
        </is>
      </c>
      <c r="C42" s="5" t="inlineStr">
        <is>
          <t>Non-smoker, non/moderate drinker</t>
        </is>
      </c>
      <c r="D42" s="7" t="inlineStr">
        <is>
          <t>Score:</t>
        </is>
      </c>
      <c r="E42" s="11">
        <f>IF(C42="Non-smoker, non/moderate drinker",-2,IF(C42="Non-smoker, heavy drinker",1,IF(C42="Light smoker + moderate drinker",2,IF(C42="Heavy smoker + heavy drinker",5,5))))</f>
        <v/>
      </c>
    </row>
    <row r="43"/>
    <row r="44" ht="15" customHeight="1">
      <c r="B44" s="12" t="inlineStr">
        <is>
          <t>Non-smoker, non/moderate drinker</t>
        </is>
      </c>
      <c r="C44" s="13" t="inlineStr">
        <is>
          <t>-2 yr</t>
        </is>
      </c>
    </row>
    <row r="45" ht="15" customHeight="1">
      <c r="B45" s="12" t="inlineStr">
        <is>
          <t>Non-smoker, heavy drinker</t>
        </is>
      </c>
      <c r="C45" s="13" t="inlineStr">
        <is>
          <t>+1 yr</t>
        </is>
      </c>
    </row>
    <row r="46" ht="15" customHeight="1">
      <c r="B46" s="12" t="inlineStr">
        <is>
          <t>Light smoker + moderate drinker</t>
        </is>
      </c>
      <c r="C46" s="13" t="inlineStr">
        <is>
          <t>+2 yr</t>
        </is>
      </c>
    </row>
    <row r="47" ht="17.15" customHeight="1">
      <c r="B47" s="2" t="inlineStr">
        <is>
          <t>📊 Stress &amp; Mental Health</t>
        </is>
      </c>
      <c r="C47" s="14" t="inlineStr">
        <is>
          <t>+5 yr</t>
        </is>
      </c>
      <c r="D47" s="3" t="n"/>
    </row>
    <row r="48" ht="17.15" customHeight="1">
      <c r="B48" s="4" t="inlineStr">
        <is>
          <t>Selection</t>
        </is>
      </c>
      <c r="C48" s="5" t="inlineStr">
        <is>
          <t>Low stress, active social life</t>
        </is>
      </c>
      <c r="D48" s="7" t="inlineStr">
        <is>
          <t>Score:</t>
        </is>
      </c>
      <c r="E48" s="11">
        <f>IF(C48="Low stress, active social life",-2,IF(C48="Average stress, some social life",0,IF(C48="High stress, limited social life",2,IF(C48="Chronic stress, feeling isolated",4,4))))</f>
        <v/>
      </c>
    </row>
    <row r="49"/>
    <row r="50" ht="15" customHeight="1">
      <c r="B50" s="12" t="inlineStr">
        <is>
          <t>Low stress, active social life</t>
        </is>
      </c>
      <c r="C50" s="13" t="inlineStr">
        <is>
          <t>-2 yr</t>
        </is>
      </c>
    </row>
    <row r="51" ht="15" customHeight="1">
      <c r="B51" s="12" t="inlineStr">
        <is>
          <t>Average stress, some social life</t>
        </is>
      </c>
      <c r="C51" s="13" t="inlineStr">
        <is>
          <t>+0 yr</t>
        </is>
      </c>
    </row>
    <row r="52" ht="15" customHeight="1">
      <c r="B52" s="12" t="inlineStr">
        <is>
          <t>High stress, limited social life</t>
        </is>
      </c>
      <c r="C52" s="13" t="inlineStr">
        <is>
          <t>+2 yr</t>
        </is>
      </c>
    </row>
    <row r="53" ht="17.15" customHeight="1">
      <c r="B53" s="2" t="inlineStr">
        <is>
          <t>📊 Health Metrics (optional)</t>
        </is>
      </c>
      <c r="C53" s="14" t="inlineStr">
        <is>
          <t>+4 yr</t>
        </is>
      </c>
      <c r="D53" s="3" t="n"/>
    </row>
    <row r="54" ht="17.15" customHeight="1">
      <c r="B54" s="4" t="inlineStr">
        <is>
          <t>Selection</t>
        </is>
      </c>
      <c r="C54" s="5" t="inlineStr">
        <is>
          <t>All normal range</t>
        </is>
      </c>
      <c r="D54" s="7" t="inlineStr">
        <is>
          <t>Score:</t>
        </is>
      </c>
      <c r="E54" s="11">
        <f>IF(C54="All normal range",-2,IF(C54="1 borderline",0,IF(C54="1+ abnormal",2,IF(C54="Unknown (not entered)",0,0))))</f>
        <v/>
      </c>
    </row>
    <row r="55"/>
    <row r="56" ht="15" customHeight="1">
      <c r="B56" s="12" t="inlineStr">
        <is>
          <t>All normal range</t>
        </is>
      </c>
      <c r="C56" s="13" t="inlineStr">
        <is>
          <t>-2 yr</t>
        </is>
      </c>
    </row>
    <row r="57" ht="15" customHeight="1">
      <c r="B57" s="13" t="inlineStr">
        <is>
          <t>1 borderline</t>
        </is>
      </c>
      <c r="C57" s="13" t="inlineStr">
        <is>
          <t>+0 yr</t>
        </is>
      </c>
    </row>
    <row r="58" ht="15" customHeight="1">
      <c r="B58" s="13" t="inlineStr">
        <is>
          <t>1+ abnormal</t>
        </is>
      </c>
      <c r="C58" s="13" t="inlineStr">
        <is>
          <t>+2 yr</t>
        </is>
      </c>
    </row>
    <row r="59" ht="15" customHeight="1">
      <c r="B59" s="12" t="inlineStr">
        <is>
          <t>Unknown (not entered)</t>
        </is>
      </c>
      <c r="C59" s="13" t="inlineStr">
        <is>
          <t>+0 yr</t>
        </is>
      </c>
    </row>
  </sheetData>
  <mergeCells count="1">
    <mergeCell ref="B2:D2"/>
  </mergeCells>
  <dataValidations count="9">
    <dataValidation sqref="C5" showDropDown="0" showInputMessage="0" showErrorMessage="0" allowBlank="0" type="list" errorStyle="stop" operator="between">
      <formula1>"Male,여성"</formula1>
      <formula2>0</formula2>
    </dataValidation>
    <dataValidation sqref="C12" showDropDown="0" showInputMessage="0" showErrorMessage="0" allowBlank="0" type="list" errorStyle="stop" operator="between">
      <formula1>"5+ times/week (30min+),3-4 times/week,1-2 times/week,거의 안 함"</formula1>
      <formula2>0</formula2>
    </dataValidation>
    <dataValidation sqref="C18" showDropDown="0" showInputMessage="0" showErrorMessage="0" allowBlank="0" type="list" errorStyle="stop" operator="between">
      <formula1>"3 flights of stairs easily,3 flights slightly breathless,2 flights difficult,일상 활동도 쉽게 지침"</formula1>
      <formula2>0</formula2>
    </dataValidation>
    <dataValidation sqref="C24" showDropDown="0" showInputMessage="0" showErrorMessage="0" allowBlank="0" type="list" errorStyle="stop" operator="between">
      <formula1>"Normal BMI (18.5-24.9),Underweight (&lt;18.5),Overweight (25-29.9),비만 (30 이상)"</formula1>
      <formula2>0</formula2>
    </dataValidation>
    <dataValidation sqref="C30" showDropDown="0" showInputMessage="0" showErrorMessage="0" allowBlank="0" type="list" errorStyle="stop" operator="between">
      <formula1>"채소·과일 매일 충분,가공식품 거의 안 먹음,채소·과일 자주,가공식품 가끔,불규칙,가공식품 자주,패스트푸드·인스턴트 위주"</formula1>
      <formula2>0</formula2>
    </dataValidation>
    <dataValidation sqref="C36" showDropDown="0" showInputMessage="0" showErrorMessage="0" allowBlank="0" type="list" errorStyle="stop" operator="between">
      <formula1>"7-8 hours, good sleep,6-7 hours, average,Under 6 hours or frequent insomnia,5시간 미만 만성 Sleep부족"</formula1>
      <formula2>0</formula2>
    </dataValidation>
    <dataValidation sqref="C42" showDropDown="0" showInputMessage="0" showErrorMessage="0" allowBlank="0" type="list" errorStyle="stop" operator="between">
      <formula1>"Non-smoker, non/moderate drinker,Non-smoker, heavy drinker,Light smoker + moderate drinker,흡연(반갑 이상) + 과음"</formula1>
      <formula2>0</formula2>
    </dataValidation>
    <dataValidation sqref="C48" showDropDown="0" showInputMessage="0" showErrorMessage="0" allowBlank="0" type="list" errorStyle="stop" operator="between">
      <formula1>"낮은 Stress,활발한 사회생활,보통 Stress,사회생활 있음,높은 Stress,사회생활 부족,만성 Stress,고립감 느낌"</formula1>
      <formula2>0</formula2>
    </dataValidation>
    <dataValidation sqref="C54" showDropDown="0" showInputMessage="0" showErrorMessage="0" allowBlank="0" type="list" errorStyle="stop" operator="between">
      <formula1>"All normal range,1 borderline,1+ abnormal,Unknown (not entered)"</formula1>
      <formula2>0</formula2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48"/>
  <sheetViews>
    <sheetView workbookViewId="0">
      <selection activeCell="A1" sqref="A1"/>
    </sheetView>
  </sheetViews>
  <sheetFormatPr baseColWidth="8" defaultRowHeight="15"/>
  <cols>
    <col width="4" customWidth="1" min="1" max="1"/>
    <col width="30" customWidth="1" min="2" max="2"/>
    <col width="22" customWidth="1" min="3" max="3"/>
    <col width="14" customWidth="1" min="4" max="4"/>
    <col width="28" customWidth="1" min="5" max="5"/>
  </cols>
  <sheetData>
    <row r="1"/>
    <row r="2" ht="17.35" customHeight="1">
      <c r="B2" s="1" t="inlineStr">
        <is>
          <t>🧬 Biological Age Estimate</t>
        </is>
      </c>
    </row>
    <row r="3"/>
    <row r="4" ht="17.35" customHeight="1">
      <c r="B4" s="15" t="inlineStr">
        <is>
          <t>Actual Age</t>
        </is>
      </c>
      <c r="C4" s="16">
        <f>Input!C6</f>
        <v/>
      </c>
      <c r="D4" s="17" t="inlineStr">
        <is>
          <t>years</t>
        </is>
      </c>
    </row>
    <row r="5" ht="15" customHeight="1">
      <c r="B5" s="15" t="inlineStr">
        <is>
          <t>Total Lifestyle Adjustment</t>
        </is>
      </c>
      <c r="C5" s="18">
        <f>Input!E12+Input!E18+Input!E24+Input!E30+Input!E36+Input!E42+Input!E48+Input!E54</f>
        <v/>
      </c>
      <c r="D5" s="17" t="inlineStr">
        <is>
          <t>yr</t>
        </is>
      </c>
    </row>
    <row r="6"/>
    <row r="7" ht="26.8" customHeight="1">
      <c r="B7" s="19" t="inlineStr">
        <is>
          <t>📊 Your Estimated Biological Age</t>
        </is>
      </c>
      <c r="C7" s="20">
        <f>ROUND(C4+C5, 0)</f>
        <v/>
      </c>
      <c r="D7" s="21" t="inlineStr">
        <is>
          <t>years</t>
        </is>
      </c>
    </row>
    <row r="8" ht="17.35" customHeight="1">
      <c r="B8" s="15" t="inlineStr">
        <is>
          <t>Difference from Actual Age</t>
        </is>
      </c>
      <c r="C8" s="22">
        <f>C7-C4</f>
        <v/>
      </c>
      <c r="D8" s="23">
        <f>IF(C8&lt;0,"Younger ✅",IF(C8&gt;0,"Older ⚠️","Same"))</f>
        <v/>
      </c>
    </row>
    <row r="9" ht="15" customHeight="1">
      <c r="B9" s="24" t="inlineStr">
        <is>
          <t>※ Margin of error ±2-3 yr. This is a lifestyle-based estimate, not a medical diagnosis.</t>
        </is>
      </c>
    </row>
    <row r="10"/>
    <row r="11" ht="15" customHeight="1">
      <c r="B11" s="25" t="inlineStr">
        <is>
          <t>📋 Score Breakdown</t>
        </is>
      </c>
    </row>
    <row r="12" ht="15" customHeight="1">
      <c r="B12" s="4" t="inlineStr">
        <is>
          <t>Exercise Frequency</t>
        </is>
      </c>
      <c r="C12" s="26">
        <f>Input!E12</f>
        <v/>
      </c>
      <c r="D12" s="17" t="inlineStr">
        <is>
          <t>yr</t>
        </is>
      </c>
    </row>
    <row r="13" ht="15" customHeight="1">
      <c r="B13" s="4" t="inlineStr">
        <is>
          <t>Cardiovascular Fitness</t>
        </is>
      </c>
      <c r="C13" s="26">
        <f>Input!E18</f>
        <v/>
      </c>
      <c r="D13" s="17" t="inlineStr">
        <is>
          <t>yr</t>
        </is>
      </c>
    </row>
    <row r="14" ht="15" customHeight="1">
      <c r="B14" s="4" t="inlineStr">
        <is>
          <t>Weight Management</t>
        </is>
      </c>
      <c r="C14" s="26">
        <f>Input!E24</f>
        <v/>
      </c>
      <c r="D14" s="17" t="inlineStr">
        <is>
          <t>yr</t>
        </is>
      </c>
    </row>
    <row r="15" ht="15" customHeight="1">
      <c r="B15" s="4" t="inlineStr">
        <is>
          <t>Diet</t>
        </is>
      </c>
      <c r="C15" s="26">
        <f>Input!E30</f>
        <v/>
      </c>
      <c r="D15" s="17" t="inlineStr">
        <is>
          <t>yr</t>
        </is>
      </c>
    </row>
    <row r="16" ht="15" customHeight="1">
      <c r="B16" s="4" t="inlineStr">
        <is>
          <t>Sleep</t>
        </is>
      </c>
      <c r="C16" s="26">
        <f>Input!E36</f>
        <v/>
      </c>
      <c r="D16" s="17" t="inlineStr">
        <is>
          <t>yr</t>
        </is>
      </c>
    </row>
    <row r="17" ht="17.15" customHeight="1">
      <c r="B17" s="4" t="inlineStr">
        <is>
          <t>Smoking &amp; Alcohol</t>
        </is>
      </c>
      <c r="C17" s="26">
        <f>Input!E42</f>
        <v/>
      </c>
      <c r="D17" s="17" t="inlineStr">
        <is>
          <t>yr</t>
        </is>
      </c>
    </row>
    <row r="18" ht="15" customHeight="1">
      <c r="B18" s="4" t="inlineStr">
        <is>
          <t>Stress</t>
        </is>
      </c>
      <c r="C18" s="26">
        <f>Input!E48</f>
        <v/>
      </c>
      <c r="D18" s="17" t="inlineStr">
        <is>
          <t>yr</t>
        </is>
      </c>
    </row>
    <row r="19" ht="15" customHeight="1">
      <c r="B19" s="4" t="inlineStr">
        <is>
          <t>Health Metrics</t>
        </is>
      </c>
      <c r="C19" s="26">
        <f>Input!E54</f>
        <v/>
      </c>
      <c r="D19" s="17" t="inlineStr">
        <is>
          <t>yr</t>
        </is>
      </c>
    </row>
    <row r="20"/>
    <row r="21"/>
    <row r="22"/>
    <row r="23"/>
    <row r="24"/>
    <row r="25"/>
    <row r="26"/>
    <row r="27"/>
    <row r="28"/>
    <row r="29"/>
    <row r="30"/>
    <row r="31"/>
    <row r="32"/>
    <row r="33"/>
    <row r="34"/>
    <row r="35"/>
    <row r="36"/>
    <row r="37"/>
    <row r="38"/>
    <row r="39" ht="19.4" customHeight="1">
      <c r="B39" s="27" t="inlineStr">
        <is>
          <t>🔄 "What if I change this?" Scenarios</t>
        </is>
      </c>
    </row>
    <row r="40" ht="17.15" customHeight="1">
      <c r="B40" s="4" t="inlineStr">
        <is>
          <t>Start exercising 3+ times/week</t>
        </is>
      </c>
      <c r="C40" s="28" t="inlineStr">
        <is>
          <t>-1.5 to -3 yr</t>
        </is>
      </c>
    </row>
    <row r="41" ht="17.15" customHeight="1">
      <c r="B41" s="4" t="inlineStr">
        <is>
          <t>Quit smoking</t>
        </is>
      </c>
      <c r="C41" s="28" t="inlineStr">
        <is>
          <t>-2 to -5 yr</t>
        </is>
      </c>
    </row>
    <row r="42" ht="17.15" customHeight="1">
      <c r="B42" s="9" t="inlineStr">
        <is>
          <t>Manage BMI to normal range</t>
        </is>
      </c>
      <c r="C42" s="28" t="inlineStr">
        <is>
          <t>-1 to -4 yr</t>
        </is>
      </c>
    </row>
    <row r="43" ht="17.15" customHeight="1">
      <c r="B43" s="4" t="inlineStr">
        <is>
          <t>Get 7-8 hours of sleep</t>
        </is>
      </c>
      <c r="C43" s="28" t="inlineStr">
        <is>
          <t>-1.5 to -3 yr</t>
        </is>
      </c>
    </row>
    <row r="44" ht="17.15" customHeight="1">
      <c r="B44" s="4" t="inlineStr">
        <is>
          <t>Improve diet (more fruits &amp; veggies)</t>
        </is>
      </c>
      <c r="C44" s="28" t="inlineStr">
        <is>
          <t>-1 to -2 yr</t>
        </is>
      </c>
    </row>
    <row r="45"/>
    <row r="46" ht="15" customHeight="1">
      <c r="B46" s="29" t="inlineStr">
        <is>
          <t>⚠ Disclaimer</t>
        </is>
      </c>
    </row>
    <row r="47" ht="15" customHeight="1">
      <c r="B47" s="30" t="inlineStr">
        <is>
          <t>This calculator is a simplified estimation tool based on average data from epidemiological studies. It differs in accuracy from hospital biological age tests (blood tests, body composition analysis, etc.). For specific health advice, consult a medical professional.</t>
        </is>
      </c>
    </row>
    <row r="48" ht="15" customHeight="1"/>
  </sheetData>
  <mergeCells count="3">
    <mergeCell ref="B9:D9"/>
    <mergeCell ref="B2:D2"/>
    <mergeCell ref="B47:E48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2026-03-17T05:39:46Z</dcterms:created>
  <dcterms:modified xsi:type="dcterms:W3CDTF">2026-03-17T05:39:46Z</dcterms:modified>
</cp:coreProperties>
</file>