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입력" sheetId="1" state="visible" r:id="rId3"/>
    <sheet name="결과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<sst xmlns="http://schemas.openxmlformats.org/spreadsheetml/2006/main" count="60" uniqueCount="51">
  <si>
    <r>
      <rPr>
        <b val="true"/>
        <sz val="14"/>
        <color rgb="FF1F4E79"/>
        <rFont val="Noto Sans CJK SC"/>
        <family val="2"/>
      </rPr>
      <t xml:space="preserve">🔥 기초대사량 </t>
    </r>
    <r>
      <rPr>
        <b val="true"/>
        <sz val="14"/>
        <color rgb="FF1F4E79"/>
        <rFont val="Arial"/>
        <family val="0"/>
        <charset val="1"/>
      </rPr>
      <t xml:space="preserve">&amp; </t>
    </r>
    <r>
      <rPr>
        <b val="true"/>
        <sz val="14"/>
        <color rgb="FF1F4E79"/>
        <rFont val="Noto Sans CJK SC"/>
        <family val="2"/>
      </rPr>
      <t xml:space="preserve">칼로리 계산기</t>
    </r>
  </si>
  <si>
    <t xml:space="preserve">📌 기본 정보</t>
  </si>
  <si>
    <t xml:space="preserve">성별</t>
  </si>
  <si>
    <t xml:space="preserve">남성</t>
  </si>
  <si>
    <t xml:space="preserve">나이</t>
  </si>
  <si>
    <t xml:space="preserve">세</t>
  </si>
  <si>
    <t xml:space="preserve">키</t>
  </si>
  <si>
    <t xml:space="preserve">cm</t>
  </si>
  <si>
    <t xml:space="preserve">체중</t>
  </si>
  <si>
    <t xml:space="preserve">kg</t>
  </si>
  <si>
    <r>
      <rPr>
        <sz val="11"/>
        <rFont val="Arial"/>
        <family val="0"/>
        <charset val="1"/>
      </rPr>
      <t xml:space="preserve">BMI (</t>
    </r>
    <r>
      <rPr>
        <sz val="11"/>
        <rFont val="Noto Sans CJK SC"/>
        <family val="2"/>
      </rPr>
      <t xml:space="preserve">자동계산</t>
    </r>
    <r>
      <rPr>
        <sz val="11"/>
        <rFont val="Arial"/>
        <family val="0"/>
        <charset val="1"/>
      </rPr>
      <t xml:space="preserve">)</t>
    </r>
  </si>
  <si>
    <t xml:space="preserve">🏃 활동 수준</t>
  </si>
  <si>
    <t xml:space="preserve">활동 수준 선택</t>
  </si>
  <si>
    <r>
      <rPr>
        <sz val="11"/>
        <color rgb="FF0000FF"/>
        <rFont val="Noto Sans CJK SC"/>
        <family val="2"/>
      </rPr>
      <t xml:space="preserve">보통 활동 </t>
    </r>
    <r>
      <rPr>
        <sz val="11"/>
        <color rgb="FF0000FF"/>
        <rFont val="Arial"/>
        <family val="0"/>
        <charset val="1"/>
      </rPr>
      <t xml:space="preserve">(</t>
    </r>
    <r>
      <rPr>
        <sz val="11"/>
        <color rgb="FF0000FF"/>
        <rFont val="Noto Sans CJK SC"/>
        <family val="2"/>
      </rPr>
      <t xml:space="preserve">주 </t>
    </r>
    <r>
      <rPr>
        <sz val="11"/>
        <color rgb="FF0000FF"/>
        <rFont val="Arial"/>
        <family val="0"/>
        <charset val="1"/>
      </rPr>
      <t xml:space="preserve">3~5</t>
    </r>
    <r>
      <rPr>
        <sz val="11"/>
        <color rgb="FF0000FF"/>
        <rFont val="Noto Sans CJK SC"/>
        <family val="2"/>
      </rPr>
      <t xml:space="preserve">회 중강도 운동</t>
    </r>
    <r>
      <rPr>
        <sz val="11"/>
        <color rgb="FF0000FF"/>
        <rFont val="Arial"/>
        <family val="0"/>
        <charset val="1"/>
      </rPr>
      <t xml:space="preserve">)</t>
    </r>
  </si>
  <si>
    <r>
      <rPr>
        <sz val="11"/>
        <rFont val="Noto Sans CJK SC"/>
        <family val="2"/>
      </rPr>
      <t xml:space="preserve">활동계수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자동</t>
    </r>
    <r>
      <rPr>
        <sz val="11"/>
        <rFont val="Arial"/>
        <family val="0"/>
        <charset val="1"/>
      </rPr>
      <t xml:space="preserve">)</t>
    </r>
  </si>
  <si>
    <t xml:space="preserve">🎯 목표 설정</t>
  </si>
  <si>
    <t xml:space="preserve">목표</t>
  </si>
  <si>
    <t xml:space="preserve">체중 감량</t>
  </si>
  <si>
    <r>
      <rPr>
        <b val="true"/>
        <sz val="14"/>
        <color rgb="FF1F4E79"/>
        <rFont val="Noto Sans CJK SC"/>
        <family val="2"/>
      </rPr>
      <t xml:space="preserve">🔥 기초대사량 </t>
    </r>
    <r>
      <rPr>
        <b val="true"/>
        <sz val="14"/>
        <color rgb="FF1F4E79"/>
        <rFont val="Arial"/>
        <family val="0"/>
        <charset val="1"/>
      </rPr>
      <t xml:space="preserve">&amp; </t>
    </r>
    <r>
      <rPr>
        <b val="true"/>
        <sz val="14"/>
        <color rgb="FF1F4E79"/>
        <rFont val="Noto Sans CJK SC"/>
        <family val="2"/>
      </rPr>
      <t xml:space="preserve">칼로리 분석 결과</t>
    </r>
  </si>
  <si>
    <r>
      <rPr>
        <b val="true"/>
        <sz val="11"/>
        <rFont val="Noto Sans CJK SC"/>
        <family val="2"/>
      </rPr>
      <t xml:space="preserve">📊 기초대사량 </t>
    </r>
    <r>
      <rPr>
        <b val="true"/>
        <sz val="11"/>
        <rFont val="Arial"/>
        <family val="0"/>
        <charset val="1"/>
      </rPr>
      <t xml:space="preserve">(BMR)</t>
    </r>
  </si>
  <si>
    <r>
      <rPr>
        <b val="true"/>
        <sz val="11"/>
        <rFont val="Arial"/>
        <family val="0"/>
        <charset val="1"/>
      </rPr>
      <t xml:space="preserve">Harris-Benedict </t>
    </r>
    <r>
      <rPr>
        <b val="true"/>
        <sz val="11"/>
        <rFont val="Noto Sans CJK SC"/>
        <family val="2"/>
      </rPr>
      <t xml:space="preserve">공식</t>
    </r>
  </si>
  <si>
    <r>
      <rPr>
        <sz val="11"/>
        <color theme="1"/>
        <rFont val="Calibri"/>
        <family val="2"/>
        <charset val="1"/>
      </rPr>
      <t xml:space="preserve">kcal/</t>
    </r>
    <r>
      <rPr>
        <sz val="11"/>
        <color theme="1"/>
        <rFont val="Noto Sans CJK SC"/>
        <family val="2"/>
      </rPr>
      <t xml:space="preserve">일</t>
    </r>
  </si>
  <si>
    <r>
      <rPr>
        <b val="true"/>
        <sz val="11"/>
        <rFont val="Arial"/>
        <family val="0"/>
        <charset val="1"/>
      </rPr>
      <t xml:space="preserve">Mifflin-St Jeor </t>
    </r>
    <r>
      <rPr>
        <b val="true"/>
        <sz val="11"/>
        <rFont val="Noto Sans CJK SC"/>
        <family val="2"/>
      </rPr>
      <t xml:space="preserve">공식</t>
    </r>
  </si>
  <si>
    <r>
      <rPr>
        <b val="true"/>
        <sz val="11"/>
        <rFont val="Arial"/>
        <family val="0"/>
        <charset val="1"/>
      </rPr>
      <t xml:space="preserve">BMR </t>
    </r>
    <r>
      <rPr>
        <b val="true"/>
        <sz val="11"/>
        <rFont val="Noto Sans CJK SC"/>
        <family val="2"/>
      </rPr>
      <t xml:space="preserve">평균</t>
    </r>
  </si>
  <si>
    <r>
      <rPr>
        <sz val="9"/>
        <color rgb="FF666666"/>
        <rFont val="Arial"/>
        <family val="0"/>
        <charset val="1"/>
      </rPr>
      <t xml:space="preserve">※ BMR = </t>
    </r>
    <r>
      <rPr>
        <sz val="9"/>
        <color rgb="FF666666"/>
        <rFont val="Noto Sans CJK SC"/>
        <family val="2"/>
      </rPr>
      <t xml:space="preserve">아무것도 하지 않고 하루 종일 누워있어도 소비하는 최소 칼로리</t>
    </r>
  </si>
  <si>
    <r>
      <rPr>
        <b val="true"/>
        <sz val="11"/>
        <rFont val="Noto Sans CJK SC"/>
        <family val="2"/>
      </rPr>
      <t xml:space="preserve">📊 하루 총 에너지 소비량 </t>
    </r>
    <r>
      <rPr>
        <b val="true"/>
        <sz val="11"/>
        <rFont val="Arial"/>
        <family val="0"/>
        <charset val="1"/>
      </rPr>
      <t xml:space="preserve">(TDEE)</t>
    </r>
  </si>
  <si>
    <r>
      <rPr>
        <b val="true"/>
        <sz val="13"/>
        <color rgb="FF1F4E79"/>
        <rFont val="Arial"/>
        <family val="0"/>
        <charset val="1"/>
      </rPr>
      <t xml:space="preserve">TDEE (BMR × </t>
    </r>
    <r>
      <rPr>
        <b val="true"/>
        <sz val="13"/>
        <color rgb="FF1F4E79"/>
        <rFont val="Noto Sans CJK SC"/>
        <family val="2"/>
      </rPr>
      <t xml:space="preserve">활동계수</t>
    </r>
    <r>
      <rPr>
        <b val="true"/>
        <sz val="13"/>
        <color rgb="FF1F4E79"/>
        <rFont val="Arial"/>
        <family val="0"/>
        <charset val="1"/>
      </rPr>
      <t xml:space="preserve">)</t>
    </r>
  </si>
  <si>
    <r>
      <rPr>
        <b val="true"/>
        <sz val="14"/>
        <rFont val="Arial"/>
        <family val="0"/>
        <charset val="1"/>
      </rPr>
      <t xml:space="preserve">kcal/</t>
    </r>
    <r>
      <rPr>
        <b val="true"/>
        <sz val="14"/>
        <rFont val="Noto Sans CJK SC"/>
        <family val="2"/>
      </rPr>
      <t xml:space="preserve">일</t>
    </r>
  </si>
  <si>
    <t xml:space="preserve">활동 수준</t>
  </si>
  <si>
    <t xml:space="preserve">🎯 목표별 권장 칼로리</t>
  </si>
  <si>
    <r>
      <rPr>
        <sz val="11"/>
        <rFont val="Noto Sans CJK SC"/>
        <family val="2"/>
      </rPr>
      <t xml:space="preserve">체중 감량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완만 </t>
    </r>
    <r>
      <rPr>
        <sz val="11"/>
        <rFont val="Arial"/>
        <family val="0"/>
        <charset val="1"/>
      </rPr>
      <t xml:space="preserve">-300kcal)</t>
    </r>
  </si>
  <si>
    <r>
      <rPr>
        <sz val="11"/>
        <rFont val="Noto Sans CJK SC"/>
        <family val="2"/>
      </rPr>
      <t xml:space="preserve">체중 감량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적극 </t>
    </r>
    <r>
      <rPr>
        <sz val="11"/>
        <rFont val="Arial"/>
        <family val="0"/>
        <charset val="1"/>
      </rPr>
      <t xml:space="preserve">-500kcal)</t>
    </r>
  </si>
  <si>
    <t xml:space="preserve">체중 유지</t>
  </si>
  <si>
    <r>
      <rPr>
        <sz val="11"/>
        <rFont val="Noto Sans CJK SC"/>
        <family val="2"/>
      </rPr>
      <t xml:space="preserve">근육 증량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완만 </t>
    </r>
    <r>
      <rPr>
        <sz val="11"/>
        <rFont val="Arial"/>
        <family val="0"/>
        <charset val="1"/>
      </rPr>
      <t xml:space="preserve">+300kcal)</t>
    </r>
  </si>
  <si>
    <r>
      <rPr>
        <sz val="11"/>
        <rFont val="Noto Sans CJK SC"/>
        <family val="2"/>
      </rPr>
      <t xml:space="preserve">근육 증량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적극 </t>
    </r>
    <r>
      <rPr>
        <sz val="11"/>
        <rFont val="Arial"/>
        <family val="0"/>
        <charset val="1"/>
      </rPr>
      <t xml:space="preserve">+500kcal)</t>
    </r>
  </si>
  <si>
    <t xml:space="preserve">✅ 내 목표에 맞는 권장 칼로리</t>
  </si>
  <si>
    <t xml:space="preserve">📅 주간 칼로리 요약</t>
  </si>
  <si>
    <t xml:space="preserve">주간 목표 칼로리 합계</t>
  </si>
  <si>
    <r>
      <rPr>
        <sz val="11"/>
        <color theme="1"/>
        <rFont val="Calibri"/>
        <family val="2"/>
        <charset val="1"/>
      </rPr>
      <t xml:space="preserve">kcal/</t>
    </r>
    <r>
      <rPr>
        <sz val="11"/>
        <color theme="1"/>
        <rFont val="Noto Sans CJK SC"/>
        <family val="2"/>
      </rPr>
      <t xml:space="preserve">주</t>
    </r>
  </si>
  <si>
    <r>
      <rPr>
        <b val="true"/>
        <sz val="11"/>
        <rFont val="Noto Sans CJK SC"/>
        <family val="2"/>
      </rPr>
      <t xml:space="preserve">주간 칼로리 적자</t>
    </r>
    <r>
      <rPr>
        <b val="true"/>
        <sz val="11"/>
        <rFont val="Arial"/>
        <family val="0"/>
        <charset val="1"/>
      </rPr>
      <t xml:space="preserve">/</t>
    </r>
    <r>
      <rPr>
        <b val="true"/>
        <sz val="11"/>
        <rFont val="Noto Sans CJK SC"/>
        <family val="2"/>
      </rPr>
      <t xml:space="preserve">잉여</t>
    </r>
  </si>
  <si>
    <t xml:space="preserve">예상 주간 체중 변화</t>
  </si>
  <si>
    <r>
      <rPr>
        <sz val="11"/>
        <color theme="1"/>
        <rFont val="Calibri"/>
        <family val="2"/>
        <charset val="1"/>
      </rPr>
      <t xml:space="preserve">kg/</t>
    </r>
    <r>
      <rPr>
        <sz val="11"/>
        <color theme="1"/>
        <rFont val="Noto Sans CJK SC"/>
        <family val="2"/>
      </rPr>
      <t xml:space="preserve">주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Noto Sans CJK SC"/>
        <family val="2"/>
      </rPr>
      <t xml:space="preserve">이론적</t>
    </r>
    <r>
      <rPr>
        <sz val="11"/>
        <color theme="1"/>
        <rFont val="Calibri"/>
        <family val="2"/>
        <charset val="1"/>
      </rPr>
      <t xml:space="preserve">)</t>
    </r>
  </si>
  <si>
    <r>
      <rPr>
        <b val="true"/>
        <sz val="11"/>
        <rFont val="Noto Sans CJK SC"/>
        <family val="2"/>
      </rPr>
      <t xml:space="preserve">🍎 매크로 영양소 비율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참고</t>
    </r>
    <r>
      <rPr>
        <b val="true"/>
        <sz val="11"/>
        <rFont val="Arial"/>
        <family val="0"/>
        <charset val="1"/>
      </rPr>
      <t xml:space="preserve">)</t>
    </r>
  </si>
  <si>
    <t xml:space="preserve">감량</t>
  </si>
  <si>
    <r>
      <rPr>
        <sz val="11"/>
        <rFont val="Noto Sans CJK SC"/>
        <family val="2"/>
      </rPr>
      <t xml:space="preserve">탄 </t>
    </r>
    <r>
      <rPr>
        <sz val="11"/>
        <rFont val="Arial"/>
        <family val="0"/>
        <charset val="1"/>
      </rPr>
      <t xml:space="preserve">40% / </t>
    </r>
    <r>
      <rPr>
        <sz val="11"/>
        <rFont val="Noto Sans CJK SC"/>
        <family val="2"/>
      </rPr>
      <t xml:space="preserve">단 </t>
    </r>
    <r>
      <rPr>
        <sz val="11"/>
        <rFont val="Arial"/>
        <family val="0"/>
        <charset val="1"/>
      </rPr>
      <t xml:space="preserve">35% / </t>
    </r>
    <r>
      <rPr>
        <sz val="11"/>
        <rFont val="Noto Sans CJK SC"/>
        <family val="2"/>
      </rPr>
      <t xml:space="preserve">지 </t>
    </r>
    <r>
      <rPr>
        <sz val="11"/>
        <rFont val="Arial"/>
        <family val="0"/>
        <charset val="1"/>
      </rPr>
      <t xml:space="preserve">25%</t>
    </r>
  </si>
  <si>
    <t xml:space="preserve">유지</t>
  </si>
  <si>
    <r>
      <rPr>
        <sz val="11"/>
        <rFont val="Noto Sans CJK SC"/>
        <family val="2"/>
      </rPr>
      <t xml:space="preserve">탄 </t>
    </r>
    <r>
      <rPr>
        <sz val="11"/>
        <rFont val="Arial"/>
        <family val="0"/>
        <charset val="1"/>
      </rPr>
      <t xml:space="preserve">50% / </t>
    </r>
    <r>
      <rPr>
        <sz val="11"/>
        <rFont val="Noto Sans CJK SC"/>
        <family val="2"/>
      </rPr>
      <t xml:space="preserve">단 </t>
    </r>
    <r>
      <rPr>
        <sz val="11"/>
        <rFont val="Arial"/>
        <family val="0"/>
        <charset val="1"/>
      </rPr>
      <t xml:space="preserve">25% / </t>
    </r>
    <r>
      <rPr>
        <sz val="11"/>
        <rFont val="Noto Sans CJK SC"/>
        <family val="2"/>
      </rPr>
      <t xml:space="preserve">지 </t>
    </r>
    <r>
      <rPr>
        <sz val="11"/>
        <rFont val="Arial"/>
        <family val="0"/>
        <charset val="1"/>
      </rPr>
      <t xml:space="preserve">25%</t>
    </r>
  </si>
  <si>
    <t xml:space="preserve">증량</t>
  </si>
  <si>
    <r>
      <rPr>
        <sz val="11"/>
        <rFont val="Noto Sans CJK SC"/>
        <family val="2"/>
      </rPr>
      <t xml:space="preserve">탄 </t>
    </r>
    <r>
      <rPr>
        <sz val="11"/>
        <rFont val="Arial"/>
        <family val="0"/>
        <charset val="1"/>
      </rPr>
      <t xml:space="preserve">50% / </t>
    </r>
    <r>
      <rPr>
        <sz val="11"/>
        <rFont val="Noto Sans CJK SC"/>
        <family val="2"/>
      </rPr>
      <t xml:space="preserve">단 </t>
    </r>
    <r>
      <rPr>
        <sz val="11"/>
        <rFont val="Arial"/>
        <family val="0"/>
        <charset val="1"/>
      </rPr>
      <t xml:space="preserve">30% / </t>
    </r>
    <r>
      <rPr>
        <sz val="11"/>
        <rFont val="Noto Sans CJK SC"/>
        <family val="2"/>
      </rPr>
      <t xml:space="preserve">지 </t>
    </r>
    <r>
      <rPr>
        <sz val="11"/>
        <rFont val="Arial"/>
        <family val="0"/>
        <charset val="1"/>
      </rPr>
      <t xml:space="preserve">20%</t>
    </r>
  </si>
  <si>
    <t xml:space="preserve">⚠ 주의사항</t>
  </si>
  <si>
    <r>
      <rPr>
        <sz val="9"/>
        <color rgb="FF666666"/>
        <rFont val="Noto Sans CJK SC"/>
        <family val="2"/>
      </rPr>
      <t xml:space="preserve">이 계산기는 공인된 공식</t>
    </r>
    <r>
      <rPr>
        <sz val="9"/>
        <color rgb="FF666666"/>
        <rFont val="Arial"/>
        <family val="0"/>
        <charset val="1"/>
      </rPr>
      <t xml:space="preserve">(Harris-Benedict, Mifflin-St Jeor)</t>
    </r>
    <r>
      <rPr>
        <sz val="9"/>
        <color rgb="FF666666"/>
        <rFont val="Noto Sans CJK SC"/>
        <family val="2"/>
      </rPr>
      <t xml:space="preserve">을 사용한 추정 도구입니다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Noto Sans CJK SC"/>
        <family val="2"/>
      </rPr>
      <t xml:space="preserve">개인의 근육량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대사 차이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건강 상태에 따라 실제 필요 칼로리는 다를 수 있습니다</t>
    </r>
    <r>
      <rPr>
        <sz val="9"/>
        <color rgb="FF666666"/>
        <rFont val="Arial"/>
        <family val="0"/>
        <charset val="1"/>
      </rPr>
      <t xml:space="preserve">. BMR </t>
    </r>
    <r>
      <rPr>
        <sz val="9"/>
        <color rgb="FF666666"/>
        <rFont val="Noto Sans CJK SC"/>
        <family val="2"/>
      </rPr>
      <t xml:space="preserve">이하의 칼로리 섭취는 건강에 해로울 수 있으며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구체적인 식단은 영양사와 상담하시길 권장합니다</t>
    </r>
    <r>
      <rPr>
        <sz val="9"/>
        <color rgb="FF666666"/>
        <rFont val="Arial"/>
        <family val="0"/>
        <charset val="1"/>
      </rPr>
      <t xml:space="preserve">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</si>
</sst>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00"/>
    <numFmt numFmtId="167" formatCode="#,##0"/>
    <numFmt numFmtId="168" formatCode="0.0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4"/>
      <color rgb="FF1F4E79"/>
      <name val="Arial"/>
      <family val="0"/>
      <charset val="1"/>
    </font>
    <font>
      <b val="true"/>
      <sz val="11"/>
      <name val="Noto Sans CJK SC"/>
      <family val="2"/>
    </font>
    <font>
      <sz val="11"/>
      <name val="Noto Sans CJK SC"/>
      <family val="2"/>
    </font>
    <font>
      <sz val="11"/>
      <color rgb="FF0000FF"/>
      <name val="Noto Sans CJK SC"/>
      <family val="2"/>
    </font>
    <font>
      <sz val="11"/>
      <color rgb="FF0000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name val="Arial"/>
      <family val="0"/>
      <charset val="1"/>
    </font>
    <font>
      <sz val="11"/>
      <color theme="1"/>
      <name val="Noto Sans CJK SC"/>
      <family val="2"/>
    </font>
    <font>
      <b val="true"/>
      <sz val="14"/>
      <color rgb="FF375623"/>
      <name val="Arial"/>
      <family val="0"/>
      <charset val="1"/>
    </font>
    <font>
      <sz val="9"/>
      <color rgb="FF666666"/>
      <name val="Arial"/>
      <family val="0"/>
      <charset val="1"/>
    </font>
    <font>
      <sz val="9"/>
      <color rgb="FF666666"/>
      <name val="Noto Sans CJK SC"/>
      <family val="2"/>
    </font>
    <font>
      <b val="true"/>
      <sz val="13"/>
      <color rgb="FF1F4E79"/>
      <name val="Arial"/>
      <family val="0"/>
      <charset val="1"/>
    </font>
    <font>
      <b val="true"/>
      <sz val="13"/>
      <color rgb="FF1F4E79"/>
      <name val="Noto Sans CJK SC"/>
      <family val="2"/>
    </font>
    <font>
      <b val="true"/>
      <sz val="20"/>
      <color rgb="FF375623"/>
      <name val="Arial"/>
      <family val="0"/>
      <charset val="1"/>
    </font>
    <font>
      <b val="true"/>
      <sz val="14"/>
      <name val="Arial"/>
      <family val="0"/>
      <charset val="1"/>
    </font>
    <font>
      <b val="true"/>
      <sz val="14"/>
      <name val="Noto Sans CJK SC"/>
      <family val="2"/>
    </font>
    <font>
      <b val="true"/>
      <sz val="18"/>
      <color rgb="FF375623"/>
      <name val="Arial"/>
      <family val="0"/>
      <charset val="1"/>
    </font>
    <font>
      <b val="true"/>
      <sz val="12"/>
      <color rgb="FFC00000"/>
      <name val="Arial"/>
      <family val="0"/>
      <charset val="1"/>
    </font>
    <font>
      <b val="true"/>
      <sz val="11"/>
      <color rgb="FFC00000"/>
      <name val="Noto Sans CJK SC"/>
      <family val="2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6E4F0"/>
        <bgColor rgb="FFDAEEF3"/>
      </patternFill>
    </fill>
    <fill>
      <patternFill patternType="solid">
        <fgColor rgb="FFFFF2CC"/>
        <bgColor rgb="FFFDE9D9"/>
      </patternFill>
    </fill>
    <fill>
      <patternFill patternType="solid">
        <fgColor rgb="FFE2EFDA"/>
        <bgColor rgb="FFDAEEF3"/>
      </patternFill>
    </fill>
    <fill>
      <patternFill patternType="solid">
        <fgColor rgb="FFDAEEF3"/>
        <bgColor rgb="FFD6E4F0"/>
      </patternFill>
    </fill>
    <fill>
      <patternFill patternType="solid">
        <fgColor rgb="FFFDE9D9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9F9F9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2CC"/>
      <rgbColor rgb="FFDAEE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DE9D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4F81BD"/>
      <rgbColor rgb="FF003300"/>
      <rgbColor rgb="FF333300"/>
      <rgbColor rgb="FF9933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목표별 일일 칼로리 비교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결과!$B$15:$B$19</c:f>
              <c:strCache>
                <c:ptCount val="5"/>
                <c:pt idx="0">
                  <c:v>체중 감량 (완만 -300kcal)</c:v>
                </c:pt>
                <c:pt idx="1">
                  <c:v>체중 감량 (적극 -500kcal)</c:v>
                </c:pt>
                <c:pt idx="2">
                  <c:v>체중 유지</c:v>
                </c:pt>
                <c:pt idx="3">
                  <c:v>근육 증량 (완만 +300kcal)</c:v>
                </c:pt>
                <c:pt idx="4">
                  <c:v>근육 증량 (적극 +500kcal)</c:v>
                </c:pt>
              </c:strCache>
            </c:strRef>
          </c:cat>
          <c:val>
            <c:numRef>
              <c:f>결과!$C$15:$C$19</c:f>
              <c:numCache>
                <c:formatCode>#,##0</c:formatCode>
                <c:ptCount val="5"/>
                <c:pt idx="0">
                  <c:v>2316</c:v>
                </c:pt>
                <c:pt idx="1">
                  <c:v>2116</c:v>
                </c:pt>
                <c:pt idx="2">
                  <c:v>2616</c:v>
                </c:pt>
                <c:pt idx="3">
                  <c:v>2916</c:v>
                </c:pt>
                <c:pt idx="4">
                  <c:v>3116</c:v>
                </c:pt>
              </c:numCache>
            </c:numRef>
          </c:val>
        </c:ser>
        <c:gapWidth val="150"/>
        <c:overlap val="0"/>
        <c:axId val="78798559"/>
        <c:axId val="93222968"/>
      </c:barChart>
      <c:catAx>
        <c:axId val="7879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222968"/>
        <c:crosses val="autoZero"/>
        <c:auto val="1"/>
        <c:lblAlgn val="ctr"/>
        <c:lblOffset val="100"/>
        <c:noMultiLvlLbl val="0"/>
      </c:catAx>
      <c:valAx>
        <c:axId val="93222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kcal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79855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28</xdr:row>
      <xdr:rowOff>56520</xdr:rowOff>
    </xdr:from>
    <xdr:to>
      <xdr:col>6</xdr:col>
      <xdr:colOff>259560</xdr:colOff>
      <xdr:row>50</xdr:row>
      <xdr:rowOff>102960</xdr:rowOff>
    </xdr:to>
    <xdr:graphicFrame>
      <xdr:nvGraphicFramePr>
        <xdr:cNvPr id="0" name="Chart 1"/>
        <xdr:cNvGraphicFramePr/>
      </xdr:nvGraphicFramePr>
      <xdr:xfrm>
        <a:off x="281880" y="609588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3" min="3" style="0" width="24"/>
    <col collapsed="false" customWidth="true" hidden="false" outlineLevel="0" max="4" min="4" style="0" width="14"/>
    <col collapsed="false" customWidth="true" hidden="false" outlineLevel="0" max="5" min="5" style="0" width="30"/>
  </cols>
  <sheetData>
    <row r="2" customFormat="false" ht="21.6" hidden="false" customHeight="false" outlineLevel="0" collapsed="false">
      <c r="B2" s="1" t="s">
        <v>0</v>
      </c>
      <c r="C2" s="1"/>
      <c r="D2" s="1"/>
    </row>
    <row r="4" customFormat="false" ht="15" hidden="false" customHeight="false" outlineLevel="0" collapsed="false">
      <c r="B4" s="2" t="s">
        <v>1</v>
      </c>
      <c r="C4" s="3"/>
      <c r="D4" s="3"/>
    </row>
    <row r="5" customFormat="false" ht="15" hidden="false" customHeight="false" outlineLevel="0" collapsed="false">
      <c r="B5" s="4" t="s">
        <v>2</v>
      </c>
      <c r="C5" s="5" t="s">
        <v>3</v>
      </c>
    </row>
    <row r="6" customFormat="false" ht="15" hidden="false" customHeight="false" outlineLevel="0" collapsed="false">
      <c r="B6" s="4" t="s">
        <v>4</v>
      </c>
      <c r="C6" s="6" t="n">
        <v>30</v>
      </c>
      <c r="D6" s="7" t="s">
        <v>5</v>
      </c>
    </row>
    <row r="7" customFormat="false" ht="15" hidden="false" customHeight="false" outlineLevel="0" collapsed="false">
      <c r="B7" s="4" t="s">
        <v>6</v>
      </c>
      <c r="C7" s="6" t="n">
        <v>173</v>
      </c>
      <c r="D7" s="8" t="s">
        <v>7</v>
      </c>
    </row>
    <row r="8" customFormat="false" ht="15" hidden="false" customHeight="false" outlineLevel="0" collapsed="false">
      <c r="B8" s="4" t="s">
        <v>8</v>
      </c>
      <c r="C8" s="6" t="n">
        <v>72</v>
      </c>
      <c r="D8" s="8" t="s">
        <v>9</v>
      </c>
    </row>
    <row r="9" customFormat="false" ht="17.15" hidden="false" customHeight="false" outlineLevel="0" collapsed="false">
      <c r="B9" s="9" t="s">
        <v>10</v>
      </c>
      <c r="C9" s="10" t="n">
        <f aca="false">ROUND(C8/((C7/100)^2),1)</f>
        <v>24.1</v>
      </c>
    </row>
    <row r="11" customFormat="false" ht="15" hidden="false" customHeight="false" outlineLevel="0" collapsed="false">
      <c r="B11" s="2" t="s">
        <v>11</v>
      </c>
      <c r="C11" s="3"/>
      <c r="D11" s="3"/>
    </row>
    <row r="12" customFormat="false" ht="17.15" hidden="false" customHeight="false" outlineLevel="0" collapsed="false">
      <c r="B12" s="4" t="s">
        <v>12</v>
      </c>
      <c r="C12" s="5" t="s">
        <v>13</v>
      </c>
    </row>
    <row r="13" customFormat="false" ht="17.15" hidden="false" customHeight="false" outlineLevel="0" collapsed="false">
      <c r="B13" s="4" t="s">
        <v>14</v>
      </c>
      <c r="C13" s="11" t="n">
        <f aca="false">IF(LEFT(C12,2)="비활",1.2,IF(LEFT(C12,2)="가벼",1.375,IF(LEFT(C12,2)="보통",1.55,IF(LEFT(C12,2)="활발",1.725,1.9))))</f>
        <v>1.55</v>
      </c>
    </row>
    <row r="15" customFormat="false" ht="15" hidden="false" customHeight="false" outlineLevel="0" collapsed="false">
      <c r="B15" s="2" t="s">
        <v>15</v>
      </c>
      <c r="C15" s="3"/>
      <c r="D15" s="3"/>
    </row>
    <row r="16" customFormat="false" ht="15" hidden="false" customHeight="false" outlineLevel="0" collapsed="false">
      <c r="B16" s="4" t="s">
        <v>16</v>
      </c>
      <c r="C16" s="5" t="s">
        <v>17</v>
      </c>
    </row>
  </sheetData>
  <mergeCells count="1">
    <mergeCell ref="B2:D2"/>
  </mergeCells>
  <dataValidations count="3">
    <dataValidation allowBlank="false" errorStyle="stop" operator="between" showDropDown="false" showErrorMessage="false" showInputMessage="false" sqref="C5" type="list">
      <formula1>"남성,여성"</formula1>
      <formula2>0</formula2>
    </dataValidation>
    <dataValidation allowBlank="false" errorStyle="stop" operator="between" showDropDown="false" showErrorMessage="false" showInputMessage="false" sqref="C12" type="list">
      <formula1>"비활동적 (사무직,운동 거의 안 함),가벼운 활동 (주 1~3회 가벼운 운동),보통 활동 (주 3~5회 중강도 운동),활발한 활동 (주 6~7회 강도 높은 운동),매우 활발 (하루 2회 운동/육체노동)"</formula1>
      <formula2>0</formula2>
    </dataValidation>
    <dataValidation allowBlank="false" errorStyle="stop" operator="between" showDropDown="false" showErrorMessage="false" showInputMessage="false" sqref="C16" type="list">
      <formula1>"체중 감량,체중 유지,근육 증량(벌크업)"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E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28"/>
  </cols>
  <sheetData>
    <row r="2" customFormat="false" ht="21.6" hidden="false" customHeight="false" outlineLevel="0" collapsed="false">
      <c r="B2" s="1" t="s">
        <v>18</v>
      </c>
      <c r="C2" s="1"/>
      <c r="D2" s="1"/>
    </row>
    <row r="4" customFormat="false" ht="17.15" hidden="false" customHeight="false" outlineLevel="0" collapsed="false">
      <c r="B4" s="2" t="s">
        <v>19</v>
      </c>
      <c r="C4" s="3"/>
      <c r="D4" s="3"/>
    </row>
    <row r="5" customFormat="false" ht="17.15" hidden="false" customHeight="false" outlineLevel="0" collapsed="false">
      <c r="B5" s="10" t="s">
        <v>20</v>
      </c>
      <c r="C5" s="12" t="n">
        <f aca="false">ROUND(IF(입력!C5="남성",66.47+(13.75*입력!C8)+(5.003*입력!C7)-(6.755*입력!C6),655.1+(9.563*입력!C8)+(1.85*입력!C7)-(4.676*입력!C6)),0)</f>
        <v>1719</v>
      </c>
      <c r="D5" s="13" t="s">
        <v>21</v>
      </c>
    </row>
    <row r="6" customFormat="false" ht="17.15" hidden="false" customHeight="false" outlineLevel="0" collapsed="false">
      <c r="B6" s="10" t="s">
        <v>22</v>
      </c>
      <c r="C6" s="12" t="n">
        <f aca="false">ROUND(IF(입력!C5="남성",(10*입력!C8)+(6.25*입력!C7)-(5*입력!C6)+5,(10*입력!C8)+(6.25*입력!C7)-(5*입력!C6)-161),0)</f>
        <v>1656</v>
      </c>
      <c r="D6" s="13" t="s">
        <v>21</v>
      </c>
    </row>
    <row r="7" customFormat="false" ht="17.35" hidden="false" customHeight="false" outlineLevel="0" collapsed="false">
      <c r="B7" s="10" t="s">
        <v>23</v>
      </c>
      <c r="C7" s="14" t="n">
        <f aca="false">ROUND((C5+C6)/2,0)</f>
        <v>1688</v>
      </c>
      <c r="D7" s="13" t="s">
        <v>21</v>
      </c>
    </row>
    <row r="8" customFormat="false" ht="15" hidden="false" customHeight="false" outlineLevel="0" collapsed="false">
      <c r="B8" s="15" t="s">
        <v>24</v>
      </c>
      <c r="C8" s="15"/>
      <c r="D8" s="15"/>
    </row>
    <row r="10" customFormat="false" ht="17.15" hidden="false" customHeight="false" outlineLevel="0" collapsed="false">
      <c r="B10" s="2" t="s">
        <v>25</v>
      </c>
      <c r="C10" s="3"/>
      <c r="D10" s="3"/>
    </row>
    <row r="11" customFormat="false" ht="24.45" hidden="false" customHeight="false" outlineLevel="0" collapsed="false">
      <c r="B11" s="16" t="s">
        <v>26</v>
      </c>
      <c r="C11" s="17" t="n">
        <f aca="false">ROUND(C7*입력!C13,0)</f>
        <v>2616</v>
      </c>
      <c r="D11" s="18" t="s">
        <v>27</v>
      </c>
    </row>
    <row r="12" customFormat="false" ht="17.15" hidden="false" customHeight="false" outlineLevel="0" collapsed="false">
      <c r="B12" s="4" t="s">
        <v>28</v>
      </c>
      <c r="C12" s="4" t="str">
        <f aca="false">입력!C12</f>
        <v>보통 활동 (주 3~5회 중강도 운동)</v>
      </c>
    </row>
    <row r="14" customFormat="false" ht="15" hidden="false" customHeight="false" outlineLevel="0" collapsed="false">
      <c r="B14" s="2" t="s">
        <v>29</v>
      </c>
      <c r="C14" s="3"/>
      <c r="D14" s="3"/>
    </row>
    <row r="15" customFormat="false" ht="17.15" hidden="false" customHeight="false" outlineLevel="0" collapsed="false">
      <c r="B15" s="4" t="s">
        <v>30</v>
      </c>
      <c r="C15" s="19" t="n">
        <f aca="false">C11-300</f>
        <v>2316</v>
      </c>
      <c r="D15" s="13" t="s">
        <v>21</v>
      </c>
    </row>
    <row r="16" customFormat="false" ht="17.15" hidden="false" customHeight="false" outlineLevel="0" collapsed="false">
      <c r="B16" s="4" t="s">
        <v>31</v>
      </c>
      <c r="C16" s="19" t="n">
        <f aca="false">C11-500</f>
        <v>2116</v>
      </c>
      <c r="D16" s="13" t="s">
        <v>21</v>
      </c>
    </row>
    <row r="17" customFormat="false" ht="17.15" hidden="false" customHeight="false" outlineLevel="0" collapsed="false">
      <c r="B17" s="4" t="s">
        <v>32</v>
      </c>
      <c r="C17" s="20" t="n">
        <f aca="false">C11</f>
        <v>2616</v>
      </c>
      <c r="D17" s="13" t="s">
        <v>21</v>
      </c>
    </row>
    <row r="18" customFormat="false" ht="17.15" hidden="false" customHeight="false" outlineLevel="0" collapsed="false">
      <c r="B18" s="4" t="s">
        <v>33</v>
      </c>
      <c r="C18" s="21" t="n">
        <f aca="false">C11+300</f>
        <v>2916</v>
      </c>
      <c r="D18" s="13" t="s">
        <v>21</v>
      </c>
    </row>
    <row r="19" customFormat="false" ht="17.15" hidden="false" customHeight="false" outlineLevel="0" collapsed="false">
      <c r="B19" s="4" t="s">
        <v>34</v>
      </c>
      <c r="C19" s="21" t="n">
        <f aca="false">C11+500</f>
        <v>3116</v>
      </c>
      <c r="D19" s="13" t="s">
        <v>21</v>
      </c>
    </row>
    <row r="21" customFormat="false" ht="22.05" hidden="false" customHeight="false" outlineLevel="0" collapsed="false">
      <c r="B21" s="22" t="s">
        <v>35</v>
      </c>
      <c r="C21" s="23" t="n">
        <f aca="false">IF(입력!C16="체중 감량", C15,IF(입력!C16="체중 유지", C17, C18))</f>
        <v>2316</v>
      </c>
      <c r="D21" s="18" t="s">
        <v>27</v>
      </c>
    </row>
    <row r="23" customFormat="false" ht="15" hidden="false" customHeight="false" outlineLevel="0" collapsed="false">
      <c r="B23" s="2" t="s">
        <v>36</v>
      </c>
      <c r="C23" s="3"/>
      <c r="D23" s="3"/>
    </row>
    <row r="24" customFormat="false" ht="17.15" hidden="false" customHeight="false" outlineLevel="0" collapsed="false">
      <c r="B24" s="24" t="s">
        <v>37</v>
      </c>
      <c r="C24" s="12" t="n">
        <f aca="false">C21*7</f>
        <v>16212</v>
      </c>
      <c r="D24" s="13" t="s">
        <v>38</v>
      </c>
    </row>
    <row r="25" customFormat="false" ht="17.15" hidden="false" customHeight="false" outlineLevel="0" collapsed="false">
      <c r="B25" s="24" t="s">
        <v>39</v>
      </c>
      <c r="C25" s="25" t="n">
        <f aca="false">(C21-C11)*7</f>
        <v>-2100</v>
      </c>
      <c r="D25" s="13" t="s">
        <v>38</v>
      </c>
    </row>
    <row r="26" customFormat="false" ht="17.15" hidden="false" customHeight="false" outlineLevel="0" collapsed="false">
      <c r="B26" s="24" t="s">
        <v>40</v>
      </c>
      <c r="C26" s="26" t="n">
        <f aca="false">ROUND(C25/7700, 2)</f>
        <v>-0.27</v>
      </c>
      <c r="D26" s="13" t="s">
        <v>41</v>
      </c>
    </row>
    <row r="28" customFormat="false" ht="17.15" hidden="false" customHeight="false" outlineLevel="0" collapsed="false">
      <c r="B28" s="2" t="s">
        <v>42</v>
      </c>
      <c r="C28" s="3"/>
      <c r="D28" s="3"/>
    </row>
    <row r="29" customFormat="false" ht="17.15" hidden="false" customHeight="false" outlineLevel="0" collapsed="false">
      <c r="B29" s="4" t="s">
        <v>43</v>
      </c>
      <c r="C29" s="4" t="s">
        <v>44</v>
      </c>
    </row>
    <row r="30" customFormat="false" ht="17.15" hidden="false" customHeight="false" outlineLevel="0" collapsed="false">
      <c r="B30" s="4" t="s">
        <v>45</v>
      </c>
      <c r="C30" s="4" t="s">
        <v>46</v>
      </c>
    </row>
    <row r="31" customFormat="false" ht="17.15" hidden="false" customHeight="false" outlineLevel="0" collapsed="false">
      <c r="B31" s="4" t="s">
        <v>47</v>
      </c>
      <c r="C31" s="4" t="s">
        <v>48</v>
      </c>
    </row>
    <row r="50" customFormat="false" ht="15" hidden="false" customHeight="false" outlineLevel="0" collapsed="false">
      <c r="B50" s="27" t="s">
        <v>49</v>
      </c>
    </row>
    <row r="51" customFormat="false" ht="15" hidden="false" customHeight="true" outlineLevel="0" collapsed="false">
      <c r="B51" s="28" t="s">
        <v>50</v>
      </c>
      <c r="C51" s="28"/>
      <c r="D51" s="28"/>
      <c r="E51" s="28"/>
    </row>
    <row r="52" customFormat="false" ht="15" hidden="false" customHeight="false" outlineLevel="0" collapsed="false">
      <c r="B52" s="28"/>
      <c r="C52" s="28"/>
      <c r="D52" s="28"/>
      <c r="E52" s="28"/>
    </row>
  </sheetData>
  <mergeCells count="3">
    <mergeCell ref="B2:D2"/>
    <mergeCell ref="B8:D8"/>
    <mergeCell ref="B51:E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2026-03-17T04:20:34Z</dcterms:created>
  <dc:creator>openpyxl</dc:creator>
  <dc:description/>
  <dc:language>en-US</dc:language>
  <cp:lastModifiedBy/>
  <dcterms:modified xsi:type="dcterms:W3CDTF">2026-03-17T04:20:47Z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