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8.xml" ContentType="application/vnd.openxmlformats-officedocument.spreadsheetml.worksheet+xml"/>
  <Override PartName="/xl/worksheets/sheet14.xml" ContentType="application/vnd.openxmlformats-officedocument.spreadsheetml.worksheet+xml"/>
  <Override PartName="/xl/worksheets/sheet9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_rels/drawing1.xml.rels" ContentType="application/vnd.openxmlformats-package.relationship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대시보드" sheetId="1" state="visible" r:id="rId3"/>
    <sheet name="1월" sheetId="2" state="visible" r:id="rId4"/>
    <sheet name="2월" sheetId="3" state="visible" r:id="rId5"/>
    <sheet name="3월" sheetId="4" state="visible" r:id="rId6"/>
    <sheet name="4월" sheetId="5" state="visible" r:id="rId7"/>
    <sheet name="5월" sheetId="6" state="visible" r:id="rId8"/>
    <sheet name="6월" sheetId="7" state="visible" r:id="rId9"/>
    <sheet name="7월" sheetId="8" state="visible" r:id="rId10"/>
    <sheet name="8월" sheetId="9" state="visible" r:id="rId11"/>
    <sheet name="9월" sheetId="10" state="visible" r:id="rId12"/>
    <sheet name="10월" sheetId="11" state="visible" r:id="rId13"/>
    <sheet name="11월" sheetId="12" state="visible" r:id="rId14"/>
    <sheet name="12월" sheetId="13" state="visible" r:id="rId15"/>
    <sheet name="설정" sheetId="14" state="visible" r:id="rId16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<sst xmlns="http://schemas.openxmlformats.org/spreadsheetml/2006/main" count="533" uniqueCount="115">
  <si>
    <r>
      <rPr>
        <b val="true"/>
        <sz val="18"/>
        <color rgb="FFFFFFFF"/>
        <rFont val="맑은 고딕"/>
        <family val="0"/>
        <charset val="1"/>
      </rPr>
      <t xml:space="preserve">📊 2026</t>
    </r>
    <r>
      <rPr>
        <b val="true"/>
        <sz val="18"/>
        <color rgb="FFFFFFFF"/>
        <rFont val="Noto Sans CJK SC"/>
        <family val="2"/>
      </rPr>
      <t xml:space="preserve">년 가계부 대시보드</t>
    </r>
  </si>
  <si>
    <t xml:space="preserve">💰 연간 요약</t>
  </si>
  <si>
    <t xml:space="preserve">연간 총 수입</t>
  </si>
  <si>
    <t xml:space="preserve">연간 총 지출</t>
  </si>
  <si>
    <t xml:space="preserve">연간 잔액</t>
  </si>
  <si>
    <t xml:space="preserve">평균 저축률</t>
  </si>
  <si>
    <t xml:space="preserve">📅 월별 상세</t>
  </si>
  <si>
    <t xml:space="preserve">📊 카테고리별 연간 지출</t>
  </si>
  <si>
    <t xml:space="preserve">월</t>
  </si>
  <si>
    <t xml:space="preserve">수입</t>
  </si>
  <si>
    <t xml:space="preserve">지출</t>
  </si>
  <si>
    <t xml:space="preserve">잔액</t>
  </si>
  <si>
    <t xml:space="preserve">저축률</t>
  </si>
  <si>
    <t xml:space="preserve">예산대비</t>
  </si>
  <si>
    <t xml:space="preserve">카테고리</t>
  </si>
  <si>
    <t xml:space="preserve">연간 합계</t>
  </si>
  <si>
    <t xml:space="preserve">비율</t>
  </si>
  <si>
    <t xml:space="preserve">월평균</t>
  </si>
  <si>
    <r>
      <rPr>
        <b val="true"/>
        <sz val="10"/>
        <color rgb="FF1B2A4A"/>
        <rFont val="맑은 고딕"/>
        <family val="0"/>
        <charset val="1"/>
      </rPr>
      <t xml:space="preserve">1</t>
    </r>
    <r>
      <rPr>
        <b val="true"/>
        <sz val="10"/>
        <color rgb="FF1B2A4A"/>
        <rFont val="Noto Sans CJK SC"/>
        <family val="2"/>
      </rPr>
      <t xml:space="preserve">월</t>
    </r>
  </si>
  <si>
    <t xml:space="preserve">식비</t>
  </si>
  <si>
    <r>
      <rPr>
        <b val="true"/>
        <sz val="10"/>
        <color rgb="FF1B2A4A"/>
        <rFont val="맑은 고딕"/>
        <family val="0"/>
        <charset val="1"/>
      </rPr>
      <t xml:space="preserve">2</t>
    </r>
    <r>
      <rPr>
        <b val="true"/>
        <sz val="10"/>
        <color rgb="FF1B2A4A"/>
        <rFont val="Noto Sans CJK SC"/>
        <family val="2"/>
      </rPr>
      <t xml:space="preserve">월</t>
    </r>
  </si>
  <si>
    <t xml:space="preserve">주거비</t>
  </si>
  <si>
    <r>
      <rPr>
        <b val="true"/>
        <sz val="10"/>
        <color rgb="FF1B2A4A"/>
        <rFont val="맑은 고딕"/>
        <family val="0"/>
        <charset val="1"/>
      </rPr>
      <t xml:space="preserve">3</t>
    </r>
    <r>
      <rPr>
        <b val="true"/>
        <sz val="10"/>
        <color rgb="FF1B2A4A"/>
        <rFont val="Noto Sans CJK SC"/>
        <family val="2"/>
      </rPr>
      <t xml:space="preserve">월</t>
    </r>
  </si>
  <si>
    <t xml:space="preserve">교통비</t>
  </si>
  <si>
    <r>
      <rPr>
        <b val="true"/>
        <sz val="10"/>
        <color rgb="FF1B2A4A"/>
        <rFont val="맑은 고딕"/>
        <family val="0"/>
        <charset val="1"/>
      </rPr>
      <t xml:space="preserve">4</t>
    </r>
    <r>
      <rPr>
        <b val="true"/>
        <sz val="10"/>
        <color rgb="FF1B2A4A"/>
        <rFont val="Noto Sans CJK SC"/>
        <family val="2"/>
      </rPr>
      <t xml:space="preserve">월</t>
    </r>
  </si>
  <si>
    <t xml:space="preserve">통신비</t>
  </si>
  <si>
    <r>
      <rPr>
        <b val="true"/>
        <sz val="10"/>
        <color rgb="FF1B2A4A"/>
        <rFont val="맑은 고딕"/>
        <family val="0"/>
        <charset val="1"/>
      </rPr>
      <t xml:space="preserve">5</t>
    </r>
    <r>
      <rPr>
        <b val="true"/>
        <sz val="10"/>
        <color rgb="FF1B2A4A"/>
        <rFont val="Noto Sans CJK SC"/>
        <family val="2"/>
      </rPr>
      <t xml:space="preserve">월</t>
    </r>
  </si>
  <si>
    <r>
      <rPr>
        <sz val="10"/>
        <color rgb="FF404040"/>
        <rFont val="Noto Sans CJK SC"/>
        <family val="2"/>
      </rPr>
      <t xml:space="preserve">의류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미용</t>
    </r>
  </si>
  <si>
    <r>
      <rPr>
        <b val="true"/>
        <sz val="10"/>
        <color rgb="FF1B2A4A"/>
        <rFont val="맑은 고딕"/>
        <family val="0"/>
        <charset val="1"/>
      </rPr>
      <t xml:space="preserve">6</t>
    </r>
    <r>
      <rPr>
        <b val="true"/>
        <sz val="10"/>
        <color rgb="FF1B2A4A"/>
        <rFont val="Noto Sans CJK SC"/>
        <family val="2"/>
      </rPr>
      <t xml:space="preserve">월</t>
    </r>
  </si>
  <si>
    <t xml:space="preserve">의료비</t>
  </si>
  <si>
    <r>
      <rPr>
        <b val="true"/>
        <sz val="10"/>
        <color rgb="FF1B2A4A"/>
        <rFont val="맑은 고딕"/>
        <family val="0"/>
        <charset val="1"/>
      </rPr>
      <t xml:space="preserve">7</t>
    </r>
    <r>
      <rPr>
        <b val="true"/>
        <sz val="10"/>
        <color rgb="FF1B2A4A"/>
        <rFont val="Noto Sans CJK SC"/>
        <family val="2"/>
      </rPr>
      <t xml:space="preserve">월</t>
    </r>
  </si>
  <si>
    <t xml:space="preserve">교육비</t>
  </si>
  <si>
    <r>
      <rPr>
        <b val="true"/>
        <sz val="10"/>
        <color rgb="FF1B2A4A"/>
        <rFont val="맑은 고딕"/>
        <family val="0"/>
        <charset val="1"/>
      </rPr>
      <t xml:space="preserve">8</t>
    </r>
    <r>
      <rPr>
        <b val="true"/>
        <sz val="10"/>
        <color rgb="FF1B2A4A"/>
        <rFont val="Noto Sans CJK SC"/>
        <family val="2"/>
      </rPr>
      <t xml:space="preserve">월</t>
    </r>
  </si>
  <si>
    <r>
      <rPr>
        <sz val="10"/>
        <color rgb="FF404040"/>
        <rFont val="Noto Sans CJK SC"/>
        <family val="2"/>
      </rPr>
      <t xml:space="preserve">문화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여가</t>
    </r>
  </si>
  <si>
    <r>
      <rPr>
        <b val="true"/>
        <sz val="10"/>
        <color rgb="FF1B2A4A"/>
        <rFont val="맑은 고딕"/>
        <family val="0"/>
        <charset val="1"/>
      </rPr>
      <t xml:space="preserve">9</t>
    </r>
    <r>
      <rPr>
        <b val="true"/>
        <sz val="10"/>
        <color rgb="FF1B2A4A"/>
        <rFont val="Noto Sans CJK SC"/>
        <family val="2"/>
      </rPr>
      <t xml:space="preserve">월</t>
    </r>
  </si>
  <si>
    <t xml:space="preserve">경조사</t>
  </si>
  <si>
    <r>
      <rPr>
        <b val="true"/>
        <sz val="10"/>
        <color rgb="FF1B2A4A"/>
        <rFont val="맑은 고딕"/>
        <family val="0"/>
        <charset val="1"/>
      </rPr>
      <t xml:space="preserve">10</t>
    </r>
    <r>
      <rPr>
        <b val="true"/>
        <sz val="10"/>
        <color rgb="FF1B2A4A"/>
        <rFont val="Noto Sans CJK SC"/>
        <family val="2"/>
      </rPr>
      <t xml:space="preserve">월</t>
    </r>
  </si>
  <si>
    <t xml:space="preserve">보험료</t>
  </si>
  <si>
    <r>
      <rPr>
        <b val="true"/>
        <sz val="10"/>
        <color rgb="FF1B2A4A"/>
        <rFont val="맑은 고딕"/>
        <family val="0"/>
        <charset val="1"/>
      </rPr>
      <t xml:space="preserve">11</t>
    </r>
    <r>
      <rPr>
        <b val="true"/>
        <sz val="10"/>
        <color rgb="FF1B2A4A"/>
        <rFont val="Noto Sans CJK SC"/>
        <family val="2"/>
      </rPr>
      <t xml:space="preserve">월</t>
    </r>
  </si>
  <si>
    <r>
      <rPr>
        <sz val="10"/>
        <color rgb="FF404040"/>
        <rFont val="Noto Sans CJK SC"/>
        <family val="2"/>
      </rPr>
      <t xml:space="preserve">저축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투자</t>
    </r>
  </si>
  <si>
    <r>
      <rPr>
        <b val="true"/>
        <sz val="10"/>
        <color rgb="FF1B2A4A"/>
        <rFont val="맑은 고딕"/>
        <family val="0"/>
        <charset val="1"/>
      </rPr>
      <t xml:space="preserve">12</t>
    </r>
    <r>
      <rPr>
        <b val="true"/>
        <sz val="10"/>
        <color rgb="FF1B2A4A"/>
        <rFont val="Noto Sans CJK SC"/>
        <family val="2"/>
      </rPr>
      <t xml:space="preserve">월</t>
    </r>
  </si>
  <si>
    <t xml:space="preserve">생활용품</t>
  </si>
  <si>
    <t xml:space="preserve">합계</t>
  </si>
  <si>
    <t xml:space="preserve">반려동물</t>
  </si>
  <si>
    <t xml:space="preserve">구독서비스</t>
  </si>
  <si>
    <t xml:space="preserve">기타지출</t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</si>
  <si>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1</t>
    </r>
    <r>
      <rPr>
        <b val="true"/>
        <sz val="14"/>
        <color rgb="FFFFFFFF"/>
        <rFont val="Noto Sans CJK SC"/>
        <family val="2"/>
      </rPr>
      <t xml:space="preserve">월 가계부</t>
    </r>
  </si>
  <si>
    <t xml:space="preserve">💰 이번 달 요약</t>
  </si>
  <si>
    <t xml:space="preserve">총 수입</t>
  </si>
  <si>
    <t xml:space="preserve">총 지출</t>
  </si>
  <si>
    <r>
      <rPr>
        <b val="true"/>
        <sz val="10"/>
        <color rgb="FF404040"/>
        <rFont val="Noto Sans CJK SC"/>
        <family val="2"/>
      </rPr>
      <t xml:space="preserve">잔액</t>
    </r>
    <r>
      <rPr>
        <b val="true"/>
        <sz val="10"/>
        <color rgb="FF404040"/>
        <rFont val="맑은 고딕"/>
        <family val="0"/>
        <charset val="1"/>
      </rPr>
      <t xml:space="preserve">(</t>
    </r>
    <r>
      <rPr>
        <b val="true"/>
        <sz val="10"/>
        <color rgb="FF404040"/>
        <rFont val="Noto Sans CJK SC"/>
        <family val="2"/>
      </rPr>
      <t xml:space="preserve">수입</t>
    </r>
    <r>
      <rPr>
        <b val="true"/>
        <sz val="10"/>
        <color rgb="FF404040"/>
        <rFont val="맑은 고딕"/>
        <family val="0"/>
        <charset val="1"/>
      </rPr>
      <t xml:space="preserve">-</t>
    </r>
    <r>
      <rPr>
        <b val="true"/>
        <sz val="10"/>
        <color rgb="FF404040"/>
        <rFont val="Noto Sans CJK SC"/>
        <family val="2"/>
      </rPr>
      <t xml:space="preserve">지출</t>
    </r>
    <r>
      <rPr>
        <b val="true"/>
        <sz val="10"/>
        <color rgb="FF404040"/>
        <rFont val="맑은 고딕"/>
        <family val="0"/>
        <charset val="1"/>
      </rPr>
      <t xml:space="preserve">)</t>
    </r>
  </si>
  <si>
    <t xml:space="preserve">📝 일별 내역 입력</t>
  </si>
  <si>
    <t xml:space="preserve">날짜</t>
  </si>
  <si>
    <t xml:space="preserve">요일</t>
  </si>
  <si>
    <t xml:space="preserve">구분</t>
  </si>
  <si>
    <t xml:space="preserve">내용</t>
  </si>
  <si>
    <t xml:space="preserve">금액</t>
  </si>
  <si>
    <t xml:space="preserve">메모</t>
  </si>
  <si>
    <t xml:space="preserve">급여</t>
  </si>
  <si>
    <r>
      <rPr>
        <sz val="10"/>
        <color rgb="FF0000CC"/>
        <rFont val="맑은 고딕"/>
        <family val="0"/>
        <charset val="1"/>
      </rPr>
      <t xml:space="preserve">1</t>
    </r>
    <r>
      <rPr>
        <sz val="10"/>
        <color rgb="FF0000CC"/>
        <rFont val="Noto Sans CJK SC"/>
        <family val="2"/>
      </rPr>
      <t xml:space="preserve">월 급여</t>
    </r>
  </si>
  <si>
    <t xml:space="preserve">마트 장보기</t>
  </si>
  <si>
    <t xml:space="preserve">이마트</t>
  </si>
  <si>
    <t xml:space="preserve">교통카드 충전</t>
  </si>
  <si>
    <t xml:space="preserve">휴대폰 요금</t>
  </si>
  <si>
    <t xml:space="preserve">KT</t>
  </si>
  <si>
    <t xml:space="preserve">월세</t>
  </si>
  <si>
    <r>
      <rPr>
        <sz val="10"/>
        <color rgb="FF0000CC"/>
        <rFont val="Noto Sans CJK SC"/>
        <family val="2"/>
      </rPr>
      <t xml:space="preserve">넷플릭스</t>
    </r>
    <r>
      <rPr>
        <sz val="10"/>
        <color rgb="FF0000CC"/>
        <rFont val="맑은 고딕"/>
        <family val="0"/>
        <charset val="1"/>
      </rPr>
      <t xml:space="preserve">+</t>
    </r>
    <r>
      <rPr>
        <sz val="10"/>
        <color rgb="FF0000CC"/>
        <rFont val="Noto Sans CJK SC"/>
        <family val="2"/>
      </rPr>
      <t xml:space="preserve">유튜브</t>
    </r>
  </si>
  <si>
    <r>
      <rPr>
        <sz val="10"/>
        <color rgb="FF0000CC"/>
        <rFont val="Noto Sans CJK SC"/>
        <family val="2"/>
      </rPr>
      <t xml:space="preserve">외식 </t>
    </r>
    <r>
      <rPr>
        <sz val="10"/>
        <color rgb="FF0000CC"/>
        <rFont val="맑은 고딕"/>
        <family val="0"/>
        <charset val="1"/>
      </rPr>
      <t xml:space="preserve">(</t>
    </r>
    <r>
      <rPr>
        <sz val="10"/>
        <color rgb="FF0000CC"/>
        <rFont val="Noto Sans CJK SC"/>
        <family val="2"/>
      </rPr>
      <t xml:space="preserve">점심</t>
    </r>
    <r>
      <rPr>
        <sz val="10"/>
        <color rgb="FF0000CC"/>
        <rFont val="맑은 고딕"/>
        <family val="0"/>
        <charset val="1"/>
      </rPr>
      <t xml:space="preserve">)</t>
    </r>
  </si>
  <si>
    <t xml:space="preserve">회사 근처</t>
  </si>
  <si>
    <r>
      <rPr>
        <sz val="10"/>
        <color rgb="FF0000CC"/>
        <rFont val="Noto Sans CJK SC"/>
        <family val="2"/>
      </rPr>
      <t xml:space="preserve">의류</t>
    </r>
    <r>
      <rPr>
        <sz val="10"/>
        <color rgb="FF0000CC"/>
        <rFont val="맑은 고딕"/>
        <family val="0"/>
        <charset val="1"/>
      </rPr>
      <t xml:space="preserve">/</t>
    </r>
    <r>
      <rPr>
        <sz val="10"/>
        <color rgb="FF0000CC"/>
        <rFont val="Noto Sans CJK SC"/>
        <family val="2"/>
      </rPr>
      <t xml:space="preserve">미용</t>
    </r>
  </si>
  <si>
    <t xml:space="preserve">겨울 자켓 구매</t>
  </si>
  <si>
    <t xml:space="preserve">무신사</t>
  </si>
  <si>
    <t xml:space="preserve">부수입</t>
  </si>
  <si>
    <t xml:space="preserve">프리랜서 작업</t>
  </si>
  <si>
    <t xml:space="preserve">자동차보험</t>
  </si>
  <si>
    <t xml:space="preserve">삼성화재</t>
  </si>
  <si>
    <r>
      <rPr>
        <sz val="10"/>
        <color rgb="FF0000CC"/>
        <rFont val="Noto Sans CJK SC"/>
        <family val="2"/>
      </rPr>
      <t xml:space="preserve">문화</t>
    </r>
    <r>
      <rPr>
        <sz val="10"/>
        <color rgb="FF0000CC"/>
        <rFont val="맑은 고딕"/>
        <family val="0"/>
        <charset val="1"/>
      </rPr>
      <t xml:space="preserve">/</t>
    </r>
    <r>
      <rPr>
        <sz val="10"/>
        <color rgb="FF0000CC"/>
        <rFont val="Noto Sans CJK SC"/>
        <family val="2"/>
      </rPr>
      <t xml:space="preserve">여가</t>
    </r>
  </si>
  <si>
    <t xml:space="preserve">영화 관람</t>
  </si>
  <si>
    <r>
      <rPr>
        <sz val="10"/>
        <color rgb="FF404040"/>
        <rFont val="맑은 고딕"/>
        <family val="0"/>
        <charset val="1"/>
      </rPr>
      <t xml:space="preserve">2</t>
    </r>
    <r>
      <rPr>
        <sz val="10"/>
        <color rgb="FF404040"/>
        <rFont val="Noto Sans CJK SC"/>
        <family val="2"/>
      </rPr>
      <t xml:space="preserve">인</t>
    </r>
  </si>
  <si>
    <t xml:space="preserve">배달음식</t>
  </si>
  <si>
    <t xml:space="preserve">배민</t>
  </si>
  <si>
    <r>
      <rPr>
        <sz val="10"/>
        <color rgb="FF0000CC"/>
        <rFont val="Noto Sans CJK SC"/>
        <family val="2"/>
      </rPr>
      <t xml:space="preserve">세제</t>
    </r>
    <r>
      <rPr>
        <sz val="10"/>
        <color rgb="FF0000CC"/>
        <rFont val="맑은 고딕"/>
        <family val="0"/>
        <charset val="1"/>
      </rPr>
      <t xml:space="preserve">/</t>
    </r>
    <r>
      <rPr>
        <sz val="10"/>
        <color rgb="FF0000CC"/>
        <rFont val="Noto Sans CJK SC"/>
        <family val="2"/>
      </rPr>
      <t xml:space="preserve">화장지 등</t>
    </r>
  </si>
  <si>
    <t xml:space="preserve">쿠팡</t>
  </si>
  <si>
    <r>
      <rPr>
        <sz val="10"/>
        <color rgb="FF0000CC"/>
        <rFont val="Noto Sans CJK SC"/>
        <family val="2"/>
      </rPr>
      <t xml:space="preserve">저축</t>
    </r>
    <r>
      <rPr>
        <sz val="10"/>
        <color rgb="FF0000CC"/>
        <rFont val="맑은 고딕"/>
        <family val="0"/>
        <charset val="1"/>
      </rPr>
      <t xml:space="preserve">/</t>
    </r>
    <r>
      <rPr>
        <sz val="10"/>
        <color rgb="FF0000CC"/>
        <rFont val="Noto Sans CJK SC"/>
        <family val="2"/>
      </rPr>
      <t xml:space="preserve">투자</t>
    </r>
  </si>
  <si>
    <t xml:space="preserve">적금 자동이체</t>
  </si>
  <si>
    <t xml:space="preserve">카카오뱅크</t>
  </si>
  <si>
    <t xml:space="preserve">홈플러스</t>
  </si>
  <si>
    <t xml:space="preserve">영어 온라인 수강</t>
  </si>
  <si>
    <r>
      <rPr>
        <sz val="10"/>
        <color rgb="FF404040"/>
        <rFont val="Noto Sans CJK SC"/>
        <family val="2"/>
      </rPr>
      <t xml:space="preserve">클래스</t>
    </r>
    <r>
      <rPr>
        <sz val="10"/>
        <color rgb="FF404040"/>
        <rFont val="맑은 고딕"/>
        <family val="0"/>
        <charset val="1"/>
      </rPr>
      <t xml:space="preserve">101</t>
    </r>
  </si>
  <si>
    <t xml:space="preserve">📊 카테고리별 지출 요약</t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</si>
  <si>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2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</si>
  <si>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3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</si>
  <si>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4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</si>
  <si>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5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</si>
  <si>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6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</si>
  <si>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7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</si>
  <si>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8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</si>
  <si>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9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</si>
  <si>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10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</si>
  <si>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11</t>
    </r>
    <r>
      <rPr>
        <b val="true"/>
        <sz val="14"/>
        <color rgb="FFFFFFFF"/>
        <rFont val="Noto Sans CJK SC"/>
        <family val="2"/>
      </rPr>
      <t xml:space="preserve">월 가계부</t>
    </r>
  </si>
  <si>
    <r>
      <rPr>
        <b val="true"/>
        <sz val="14"/>
        <color rgb="FFFFFFFF"/>
        <rFont val="맑은 고딕"/>
        <family val="0"/>
        <charset val="1"/>
      </rPr>
      <t xml:space="preserve">📅 2026</t>
    </r>
    <r>
      <rPr>
        <b val="true"/>
        <sz val="14"/>
        <color rgb="FFFFFFFF"/>
        <rFont val="Noto Sans CJK SC"/>
        <family val="2"/>
      </rPr>
      <t xml:space="preserve">년 </t>
    </r>
    <r>
      <rPr>
        <b val="true"/>
        <sz val="14"/>
        <color rgb="FFFFFFFF"/>
        <rFont val="맑은 고딕"/>
        <family val="0"/>
        <charset val="1"/>
      </rPr>
      <t xml:space="preserve">12</t>
    </r>
    <r>
      <rPr>
        <b val="true"/>
        <sz val="14"/>
        <color rgb="FFFFFFFF"/>
        <rFont val="Noto Sans CJK SC"/>
        <family val="2"/>
      </rPr>
      <t xml:space="preserve">월 가계부</t>
    </r>
  </si>
  <si>
    <t xml:space="preserve">⚙️ 설정</t>
  </si>
  <si>
    <t xml:space="preserve">수입 카테고리</t>
  </si>
  <si>
    <t xml:space="preserve">월 예산</t>
  </si>
  <si>
    <t xml:space="preserve">지출 카테고리</t>
  </si>
  <si>
    <r>
      <rPr>
        <sz val="10"/>
        <color rgb="FF404040"/>
        <rFont val="Noto Sans CJK SC"/>
        <family val="2"/>
      </rPr>
      <t xml:space="preserve">이자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배당</t>
    </r>
  </si>
  <si>
    <t xml:space="preserve">용돈</t>
  </si>
  <si>
    <t xml:space="preserve">환급금</t>
  </si>
  <si>
    <t xml:space="preserve">기타수입</t>
  </si>
  <si>
    <t xml:space="preserve">💡 사용법</t>
  </si>
  <si>
    <r>
      <rPr>
        <sz val="10"/>
        <color rgb="FF404040"/>
        <rFont val="맑은 고딕"/>
        <family val="0"/>
        <charset val="1"/>
      </rPr>
      <t xml:space="preserve">1. </t>
    </r>
    <r>
      <rPr>
        <sz val="10"/>
        <color rgb="FF404040"/>
        <rFont val="Noto Sans CJK SC"/>
        <family val="2"/>
      </rPr>
      <t xml:space="preserve">이 시트에서 카테고리별 월 예산을 먼저 설정하세요</t>
    </r>
    <r>
      <rPr>
        <sz val="10"/>
        <color rgb="FF404040"/>
        <rFont val="맑은 고딕"/>
        <family val="0"/>
        <charset val="1"/>
      </rPr>
      <t xml:space="preserve">.</t>
    </r>
  </si>
  <si>
    <r>
      <rPr>
        <sz val="10"/>
        <color rgb="FF404040"/>
        <rFont val="맑은 고딕"/>
        <family val="0"/>
        <charset val="1"/>
      </rPr>
      <t xml:space="preserve">2. </t>
    </r>
    <r>
      <rPr>
        <sz val="10"/>
        <color rgb="FF404040"/>
        <rFont val="Noto Sans CJK SC"/>
        <family val="2"/>
      </rPr>
      <t xml:space="preserve">각 월별 시트</t>
    </r>
    <r>
      <rPr>
        <sz val="10"/>
        <color rgb="FF404040"/>
        <rFont val="맑은 고딕"/>
        <family val="0"/>
        <charset val="1"/>
      </rPr>
      <t xml:space="preserve">(1</t>
    </r>
    <r>
      <rPr>
        <sz val="10"/>
        <color rgb="FF404040"/>
        <rFont val="Noto Sans CJK SC"/>
        <family val="2"/>
      </rPr>
      <t xml:space="preserve">월</t>
    </r>
    <r>
      <rPr>
        <sz val="10"/>
        <color rgb="FF404040"/>
        <rFont val="맑은 고딕"/>
        <family val="0"/>
        <charset val="1"/>
      </rPr>
      <t xml:space="preserve">~12</t>
    </r>
    <r>
      <rPr>
        <sz val="10"/>
        <color rgb="FF404040"/>
        <rFont val="Noto Sans CJK SC"/>
        <family val="2"/>
      </rPr>
      <t xml:space="preserve">월</t>
    </r>
    <r>
      <rPr>
        <sz val="10"/>
        <color rgb="FF404040"/>
        <rFont val="맑은 고딕"/>
        <family val="0"/>
        <charset val="1"/>
      </rPr>
      <t xml:space="preserve">)</t>
    </r>
    <r>
      <rPr>
        <sz val="10"/>
        <color rgb="FF404040"/>
        <rFont val="Noto Sans CJK SC"/>
        <family val="2"/>
      </rPr>
      <t xml:space="preserve">에서 일별 수입</t>
    </r>
    <r>
      <rPr>
        <sz val="10"/>
        <color rgb="FF404040"/>
        <rFont val="맑은 고딕"/>
        <family val="0"/>
        <charset val="1"/>
      </rPr>
      <t xml:space="preserve">/</t>
    </r>
    <r>
      <rPr>
        <sz val="10"/>
        <color rgb="FF404040"/>
        <rFont val="Noto Sans CJK SC"/>
        <family val="2"/>
      </rPr>
      <t xml:space="preserve">지출을 입력하세요</t>
    </r>
    <r>
      <rPr>
        <sz val="10"/>
        <color rgb="FF404040"/>
        <rFont val="맑은 고딕"/>
        <family val="0"/>
        <charset val="1"/>
      </rPr>
      <t xml:space="preserve">.</t>
    </r>
  </si>
  <si>
    <r>
      <rPr>
        <sz val="10"/>
        <color rgb="FF404040"/>
        <rFont val="맑은 고딕"/>
        <family val="0"/>
        <charset val="1"/>
      </rPr>
      <t xml:space="preserve">3. </t>
    </r>
    <r>
      <rPr>
        <sz val="10"/>
        <color rgb="FF404040"/>
        <rFont val="Noto Sans CJK SC"/>
        <family val="2"/>
      </rPr>
      <t xml:space="preserve">대시보드 시트에서 연간 요약과 차트를 확인하세요</t>
    </r>
    <r>
      <rPr>
        <sz val="10"/>
        <color rgb="FF404040"/>
        <rFont val="맑은 고딕"/>
        <family val="0"/>
        <charset val="1"/>
      </rPr>
      <t xml:space="preserve">.</t>
    </r>
  </si>
  <si>
    <r>
      <rPr>
        <sz val="10"/>
        <color rgb="FF404040"/>
        <rFont val="맑은 고딕"/>
        <family val="0"/>
        <charset val="1"/>
      </rPr>
      <t xml:space="preserve">4. </t>
    </r>
    <r>
      <rPr>
        <sz val="10"/>
        <color rgb="FF404040"/>
        <rFont val="Noto Sans CJK SC"/>
        <family val="2"/>
      </rPr>
      <t xml:space="preserve">노란색 셀 </t>
    </r>
    <r>
      <rPr>
        <sz val="10"/>
        <color rgb="FF404040"/>
        <rFont val="맑은 고딕"/>
        <family val="0"/>
        <charset val="1"/>
      </rPr>
      <t xml:space="preserve">= </t>
    </r>
    <r>
      <rPr>
        <sz val="10"/>
        <color rgb="FF404040"/>
        <rFont val="Noto Sans CJK SC"/>
        <family val="2"/>
      </rPr>
      <t xml:space="preserve">직접 입력하는 곳</t>
    </r>
    <r>
      <rPr>
        <sz val="10"/>
        <color rgb="FF404040"/>
        <rFont val="맑은 고딕"/>
        <family val="0"/>
        <charset val="1"/>
      </rPr>
      <t xml:space="preserve">, </t>
    </r>
    <r>
      <rPr>
        <sz val="10"/>
        <color rgb="FF404040"/>
        <rFont val="Noto Sans CJK SC"/>
        <family val="2"/>
      </rPr>
      <t xml:space="preserve">파란 글자 </t>
    </r>
    <r>
      <rPr>
        <sz val="10"/>
        <color rgb="FF404040"/>
        <rFont val="맑은 고딕"/>
        <family val="0"/>
        <charset val="1"/>
      </rPr>
      <t xml:space="preserve">= </t>
    </r>
    <r>
      <rPr>
        <sz val="10"/>
        <color rgb="FF404040"/>
        <rFont val="Noto Sans CJK SC"/>
        <family val="2"/>
      </rPr>
      <t xml:space="preserve">입력값</t>
    </r>
  </si>
  <si>
    <r>
      <rPr>
        <sz val="10"/>
        <color rgb="FF404040"/>
        <rFont val="맑은 고딕"/>
        <family val="0"/>
        <charset val="1"/>
      </rPr>
      <t xml:space="preserve">5. </t>
    </r>
    <r>
      <rPr>
        <sz val="10"/>
        <color rgb="FF404040"/>
        <rFont val="Noto Sans CJK SC"/>
        <family val="2"/>
      </rPr>
      <t xml:space="preserve">카테고리는 드롭다운 메뉴에서 선택할 수 있습니다</t>
    </r>
    <r>
      <rPr>
        <sz val="10"/>
        <color rgb="FF404040"/>
        <rFont val="맑은 고딕"/>
        <family val="0"/>
        <charset val="1"/>
      </rPr>
      <t xml:space="preserve">.</t>
    </r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</si>
</sst>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#,##0\원"/>
    <numFmt numFmtId="166" formatCode="#,##0\원;[RED]\(#,##0&quot;원)&quot;;\-"/>
    <numFmt numFmtId="167" formatCode="0.0%"/>
    <numFmt numFmtId="168" formatCode="0%"/>
    <numFmt numFmtId="169" formatCode="yyyy\-mm\-dd"/>
  </numFmts>
  <fonts count="31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맑은 고딕"/>
      <family val="0"/>
      <charset val="1"/>
    </font>
    <font>
      <b val="true"/>
      <sz val="18"/>
      <color rgb="FFFFFFFF"/>
      <name val="Noto Sans CJK SC"/>
      <family val="2"/>
    </font>
    <font>
      <b val="true"/>
      <sz val="13"/>
      <color rgb="FF1B2A4A"/>
      <name val="Noto Sans CJK SC"/>
      <family val="2"/>
    </font>
    <font>
      <b val="true"/>
      <sz val="10"/>
      <color rgb="FFFFFFFF"/>
      <name val="Noto Sans CJK SC"/>
      <family val="2"/>
    </font>
    <font>
      <b val="true"/>
      <sz val="14"/>
      <color rgb="FF548235"/>
      <name val="맑은 고딕"/>
      <family val="0"/>
      <charset val="1"/>
    </font>
    <font>
      <b val="true"/>
      <sz val="14"/>
      <color rgb="FFC00000"/>
      <name val="맑은 고딕"/>
      <family val="0"/>
      <charset val="1"/>
    </font>
    <font>
      <b val="true"/>
      <sz val="14"/>
      <color rgb="FF1B2A4A"/>
      <name val="맑은 고딕"/>
      <family val="0"/>
      <charset val="1"/>
    </font>
    <font>
      <b val="true"/>
      <sz val="10"/>
      <color rgb="FF1B2A4A"/>
      <name val="맑은 고딕"/>
      <family val="0"/>
      <charset val="1"/>
    </font>
    <font>
      <b val="true"/>
      <sz val="10"/>
      <color rgb="FF1B2A4A"/>
      <name val="Noto Sans CJK SC"/>
      <family val="2"/>
    </font>
    <font>
      <sz val="10"/>
      <color rgb="FF404040"/>
      <name val="맑은 고딕"/>
      <family val="0"/>
      <charset val="1"/>
    </font>
    <font>
      <b val="true"/>
      <sz val="11"/>
      <color rgb="FF1B2A4A"/>
      <name val="맑은 고딕"/>
      <family val="0"/>
      <charset val="1"/>
    </font>
    <font>
      <sz val="10"/>
      <color rgb="FF404040"/>
      <name val="Noto Sans CJK SC"/>
      <family val="2"/>
    </font>
    <font>
      <b val="true"/>
      <sz val="11"/>
      <color rgb="FFFFFFFF"/>
      <name val="Noto Sans CJK SC"/>
      <family val="2"/>
    </font>
    <font>
      <b val="true"/>
      <sz val="11"/>
      <color rgb="FFFFFFFF"/>
      <name val="맑은 고딕"/>
      <family val="0"/>
      <charset val="1"/>
    </font>
    <font>
      <b val="true"/>
      <sz val="18"/>
      <color rgb="FF000000"/>
      <name val="Noto Sans CJK SC"/>
      <family val="2"/>
    </font>
    <font>
      <b val="true"/>
      <sz val="18"/>
      <color rgb="FF000000"/>
      <name val="Calibri"/>
      <family val="2"/>
    </font>
    <font>
      <sz val="10"/>
      <color rgb="FF000000"/>
      <name val="Calibri"/>
      <family val="2"/>
    </font>
    <font>
      <b val="true"/>
      <sz val="10"/>
      <color rgb="FF000000"/>
      <name val="Noto Sans CJK SC"/>
      <family val="2"/>
    </font>
    <font>
      <b val="true"/>
      <sz val="10"/>
      <color rgb="FF000000"/>
      <name val="Calibri"/>
      <family val="2"/>
    </font>
    <font>
      <b val="true"/>
      <sz val="14"/>
      <color rgb="FFFFFFFF"/>
      <name val="맑은 고딕"/>
      <family val="0"/>
      <charset val="1"/>
    </font>
    <font>
      <b val="true"/>
      <sz val="14"/>
      <color rgb="FFFFFFFF"/>
      <name val="Noto Sans CJK SC"/>
      <family val="2"/>
    </font>
    <font>
      <b val="true"/>
      <sz val="10"/>
      <color rgb="FF404040"/>
      <name val="Noto Sans CJK SC"/>
      <family val="2"/>
    </font>
    <font>
      <b val="true"/>
      <sz val="10"/>
      <color rgb="FF404040"/>
      <name val="맑은 고딕"/>
      <family val="0"/>
      <charset val="1"/>
    </font>
    <font>
      <sz val="10"/>
      <color rgb="FF0000CC"/>
      <name val="맑은 고딕"/>
      <family val="0"/>
      <charset val="1"/>
    </font>
    <font>
      <sz val="10"/>
      <color rgb="FF0000CC"/>
      <name val="Noto Sans CJK SC"/>
      <family val="2"/>
    </font>
    <font>
      <b val="true"/>
      <sz val="16"/>
      <color rgb="FF1B2A4A"/>
      <name val="Noto Sans CJK SC"/>
      <family val="2"/>
    </font>
    <font>
      <b val="true"/>
      <sz val="12"/>
      <color rgb="FF1B2A4A"/>
      <name val="Noto Sans CJK SC"/>
      <family val="2"/>
    </font>
  </fonts>
  <fills count="11">
    <fill>
      <patternFill patternType="none"/>
    </fill>
    <fill>
      <patternFill patternType="gray125"/>
    </fill>
    <fill>
      <patternFill patternType="solid">
        <fgColor rgb="FF1B2A4A"/>
        <bgColor rgb="FF2C3E6B"/>
      </patternFill>
    </fill>
    <fill>
      <patternFill patternType="solid">
        <fgColor rgb="FF4472C4"/>
        <bgColor rgb="FF2F75B5"/>
      </patternFill>
    </fill>
    <fill>
      <patternFill patternType="solid">
        <fgColor rgb="FFE2EFDA"/>
        <bgColor rgb="FFEDF2F9"/>
      </patternFill>
    </fill>
    <fill>
      <patternFill patternType="solid">
        <fgColor rgb="FFFCE4EC"/>
        <bgColor rgb="FFEDF2F9"/>
      </patternFill>
    </fill>
    <fill>
      <patternFill patternType="solid">
        <fgColor rgb="FFFFF2CC"/>
        <bgColor rgb="FFFCE4EC"/>
      </patternFill>
    </fill>
    <fill>
      <patternFill patternType="solid">
        <fgColor rgb="FFFFFFFF"/>
        <bgColor rgb="FFF9F9F9"/>
      </patternFill>
    </fill>
    <fill>
      <patternFill patternType="solid">
        <fgColor rgb="FFEDF2F9"/>
        <bgColor rgb="FFF9F9F9"/>
      </patternFill>
    </fill>
    <fill>
      <patternFill patternType="solid">
        <fgColor rgb="FF2C3E6B"/>
        <bgColor rgb="FF264478"/>
      </patternFill>
    </fill>
    <fill>
      <patternFill patternType="solid">
        <fgColor rgb="FFD6E4F0"/>
        <bgColor rgb="FFD9D9D9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D9D9D9"/>
      </left>
      <right/>
      <top style="thin">
        <color rgb="FFD9D9D9"/>
      </top>
      <bottom style="thin">
        <color rgb="FFD9D9D9"/>
      </bottom>
      <diagonal/>
    </border>
    <border diagonalUp="false" diagonalDown="false"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8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9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6" fontId="10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7" fontId="10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2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1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1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3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3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5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6" fillId="9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7" fillId="9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23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5" fillId="1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14" fillId="4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5" fontId="14" fillId="5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14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14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7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7" fillId="7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2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3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27" fillId="8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3" fillId="7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3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7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8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27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2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2" fillId="1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27" fillId="6" borderId="2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3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">
    <dxf>
      <fill>
        <patternFill>
          <bgColor rgb="FFC6EFCE"/>
        </patternFill>
      </fill>
    </dxf>
    <dxf>
      <fill>
        <patternFill>
          <bgColor rgb="FFFFF2CC"/>
        </patternFill>
      </fill>
    </dxf>
    <dxf>
      <fill>
        <patternFill>
          <bgColor rgb="FFFFC7CE"/>
        </patternFill>
      </fill>
    </dxf>
    <dxf>
      <fill>
        <patternFill>
          <bgColor rgb="FFE2EFDA"/>
        </patternFill>
      </fill>
    </dxf>
    <dxf>
      <fill>
        <patternFill>
          <bgColor rgb="FFFCE4EC"/>
        </patternFill>
      </fill>
    </dxf>
  </dxfs>
  <colors>
    <indexedColors>
      <rgbColor rgb="FF000000"/>
      <rgbColor rgb="FFFFFFFF"/>
      <rgbColor rgb="FFC00000"/>
      <rgbColor rgb="FF00FF00"/>
      <rgbColor rgb="FF0000CC"/>
      <rgbColor rgb="FFFFFF00"/>
      <rgbColor rgb="FFFF00FF"/>
      <rgbColor rgb="FF00FFFF"/>
      <rgbColor rgb="FF800000"/>
      <rgbColor rgb="FF008000"/>
      <rgbColor rgb="FF000080"/>
      <rgbColor rgb="FF548235"/>
      <rgbColor rgb="FF800080"/>
      <rgbColor rgb="FF4F81BD"/>
      <rgbColor rgb="FFD6E4F0"/>
      <rgbColor rgb="FF878787"/>
      <rgbColor rgb="FF5B9BD5"/>
      <rgbColor rgb="FF9B57A0"/>
      <rgbColor rgb="FFFFF2CC"/>
      <rgbColor rgb="FFEDF2F9"/>
      <rgbColor rgb="FF660066"/>
      <rgbColor rgb="FFED7D31"/>
      <rgbColor rgb="FF2F75B5"/>
      <rgbColor rgb="FFD9D9D9"/>
      <rgbColor rgb="FF000080"/>
      <rgbColor rgb="FFFF00FF"/>
      <rgbColor rgb="FFFFFF00"/>
      <rgbColor rgb="FF00FFFF"/>
      <rgbColor rgb="FF800080"/>
      <rgbColor rgb="FF800000"/>
      <rgbColor rgb="FF44546A"/>
      <rgbColor rgb="FF0000FF"/>
      <rgbColor rgb="FF00CCFF"/>
      <rgbColor rgb="FFE2EFDA"/>
      <rgbColor rgb="FFC6EFCE"/>
      <rgbColor rgb="FFF9F9F9"/>
      <rgbColor rgb="FFFCE4EC"/>
      <rgbColor rgb="FFFF99CC"/>
      <rgbColor rgb="FFCC99FF"/>
      <rgbColor rgb="FFFFC7CE"/>
      <rgbColor rgb="FF4472C4"/>
      <rgbColor rgb="FF33CCCC"/>
      <rgbColor rgb="FF70AD47"/>
      <rgbColor rgb="FFFFC000"/>
      <rgbColor rgb="FFBF8F00"/>
      <rgbColor rgb="FFEB6B3F"/>
      <rgbColor rgb="FF636363"/>
      <rgbColor rgb="FFA5A5A5"/>
      <rgbColor rgb="FF1B2A4A"/>
      <rgbColor rgb="FF339966"/>
      <rgbColor rgb="FF003300"/>
      <rgbColor rgb="FF264478"/>
      <rgbColor rgb="FF993300"/>
      <rgbColor rgb="FFE75480"/>
      <rgbColor rgb="FF2C3E6B"/>
      <rgbColor rgb="FF404040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월별 수입 vs 지출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barChart>
        <c:barDir val="col"/>
        <c:grouping val="clustered"/>
        <c:varyColors val="0"/>
        <c:ser>
          <c:idx val="0"/>
          <c:order val="0"/>
          <c:tx>
            <c:strRef>
              <c:f>대시보드!C9</c:f>
              <c:strCache>
                <c:ptCount val="1"/>
                <c:pt idx="0">
                  <c:v>수입</c:v>
                </c:pt>
              </c:strCache>
            </c:strRef>
          </c:tx>
          <c:spPr>
            <a:solidFill>
              <a:srgbClr val="548235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대시보드!$B$10:$B$21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대시보드!$C$10:$C$21</c:f>
              <c:numCache>
                <c:formatCode>#,##0\원</c:formatCode>
                <c:ptCount val="12"/>
                <c:pt idx="0">
                  <c:v>3500000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ser>
          <c:idx val="1"/>
          <c:order val="1"/>
          <c:tx>
            <c:strRef>
              <c:f>대시보드!D9</c:f>
              <c:strCache>
                <c:ptCount val="1"/>
                <c:pt idx="0">
                  <c:v>지출</c:v>
                </c:pt>
              </c:strCache>
            </c:strRef>
          </c:tx>
          <c:spPr>
            <a:solidFill>
              <a:srgbClr val="c00000"/>
            </a:solidFill>
            <a:ln w="9360">
              <a:solidFill>
                <a:srgbClr val="f9f9f9"/>
              </a:solidFill>
              <a:round/>
            </a:ln>
          </c:spPr>
          <c:invertIfNegative val="0"/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대시보드!$B$10:$B$21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대시보드!$D$10:$D$21</c:f>
              <c:numCache>
                <c:formatCode>#,##0\원</c:formatCode>
                <c:ptCount val="12"/>
                <c:pt idx="0">
                  <c:v>1873000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</c:ser>
        <c:gapWidth val="150"/>
        <c:overlap val="0"/>
        <c:axId val="23521676"/>
        <c:axId val="32225301"/>
      </c:barChart>
      <c:catAx>
        <c:axId val="235216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32225301"/>
        <c:crosses val="autoZero"/>
        <c:auto val="1"/>
        <c:lblAlgn val="ctr"/>
        <c:lblOffset val="100"/>
        <c:noMultiLvlLbl val="0"/>
      </c:catAx>
      <c:valAx>
        <c:axId val="32225301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금액 (원)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#,##0\원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23521676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카테고리별 지출 비율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pieChart>
        <c:varyColors val="1"/>
        <c:ser>
          <c:idx val="0"/>
          <c:order val="0"/>
          <c:tx>
            <c:strRef>
              <c:f>대시보드!J9</c:f>
              <c:strCache>
                <c:ptCount val="1"/>
                <c:pt idx="0">
                  <c:v>연간 합계</c:v>
                </c:pt>
              </c:strCache>
            </c:strRef>
          </c:tx>
          <c:spPr>
            <a:solidFill>
              <a:srgbClr val="4f81bd"/>
            </a:solidFill>
            <a:ln w="9360">
              <a:solidFill>
                <a:srgbClr val="f9f9f9"/>
              </a:solidFill>
              <a:round/>
            </a:ln>
          </c:spPr>
          <c:explosion val="0"/>
          <c:dPt>
            <c:idx val="0"/>
            <c:spPr>
              <a:solidFill>
                <a:srgbClr val="4472c4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"/>
            <c:spPr>
              <a:solidFill>
                <a:srgbClr val="ed7d31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2"/>
            <c:spPr>
              <a:solidFill>
                <a:srgbClr val="a5a5a5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3"/>
            <c:spPr>
              <a:solidFill>
                <a:srgbClr val="ffc00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4"/>
            <c:spPr>
              <a:solidFill>
                <a:srgbClr val="5b9bd5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5"/>
            <c:spPr>
              <a:solidFill>
                <a:srgbClr val="70ad47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6"/>
            <c:spPr>
              <a:solidFill>
                <a:srgbClr val="264478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7"/>
            <c:spPr>
              <a:solidFill>
                <a:srgbClr val="9b57a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8"/>
            <c:spPr>
              <a:solidFill>
                <a:srgbClr val="636363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9"/>
            <c:spPr>
              <a:solidFill>
                <a:srgbClr val="eb6b3f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0"/>
            <c:spPr>
              <a:solidFill>
                <a:srgbClr val="2f75b5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1"/>
            <c:spPr>
              <a:solidFill>
                <a:srgbClr val="bf8f0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2"/>
            <c:spPr>
              <a:solidFill>
                <a:srgbClr val="44546a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3"/>
            <c:spPr>
              <a:solidFill>
                <a:srgbClr val="e75480"/>
              </a:solidFill>
              <a:ln w="9360">
                <a:solidFill>
                  <a:srgbClr val="f9f9f9"/>
                </a:solidFill>
                <a:round/>
              </a:ln>
            </c:spPr>
          </c:dPt>
          <c:dPt>
            <c:idx val="14"/>
            <c:spPr>
              <a:solidFill>
                <a:srgbClr val="339966"/>
              </a:solidFill>
              <a:ln w="9360">
                <a:solidFill>
                  <a:srgbClr val="f9f9f9"/>
                </a:solidFill>
                <a:round/>
              </a:ln>
            </c:spPr>
          </c:dPt>
          <c:dLbls>
            <c:dLbl>
              <c:idx val="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5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6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7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8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9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0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1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2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3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dLbl>
              <c:idx val="14"/>
              <c:txPr>
                <a:bodyPr wrap="square"/>
                <a:lstStyle/>
                <a:p>
                  <a:pPr>
                    <a:defRPr b="0" sz="1000" spc="-1" strike="noStrike">
                      <a:solidFill>
                        <a:srgbClr val="000000"/>
                      </a:solidFill>
                      <a:latin typeface="Calibri"/>
                    </a:defRPr>
                  </a:pPr>
                </a:p>
              </c:txPr>
              <c:dLblPos val="bestFit"/>
              <c:showLegendKey val="1"/>
              <c:showVal val="0"/>
              <c:showCatName val="1"/>
              <c:showSerName val="1"/>
              <c:showPercent val="1"/>
              <c:separator>
</c:separator>
            </c:dLbl>
            <c:txPr>
              <a:bodyPr wrap="square"/>
              <a:lstStyle/>
              <a:p>
                <a:pPr>
                  <a:defRPr b="0" sz="1000" spc="-1" strike="noStrike">
                    <a:solidFill>
                      <a:srgbClr val="000000"/>
                    </a:solidFill>
                    <a:latin typeface="Calibri"/>
                  </a:defRPr>
                </a:pPr>
              </a:p>
            </c:txPr>
            <c:dLblPos val="bestFit"/>
            <c:showLegendKey val="1"/>
            <c:showVal val="0"/>
            <c:showCatName val="1"/>
            <c:showSerName val="1"/>
            <c:showPercent val="1"/>
            <c:separator>
</c:separator>
            <c:showLeaderLines val="1"/>
          </c:dLbls>
          <c:cat>
            <c:strRef>
              <c:f>대시보드!$I$10:$I$24</c:f>
              <c:strCache>
                <c:ptCount val="15"/>
                <c:pt idx="0">
                  <c:v>식비</c:v>
                </c:pt>
                <c:pt idx="1">
                  <c:v>주거비</c:v>
                </c:pt>
                <c:pt idx="2">
                  <c:v>교통비</c:v>
                </c:pt>
                <c:pt idx="3">
                  <c:v>통신비</c:v>
                </c:pt>
                <c:pt idx="4">
                  <c:v>의류/미용</c:v>
                </c:pt>
                <c:pt idx="5">
                  <c:v>의료비</c:v>
                </c:pt>
                <c:pt idx="6">
                  <c:v>교육비</c:v>
                </c:pt>
                <c:pt idx="7">
                  <c:v>문화/여가</c:v>
                </c:pt>
                <c:pt idx="8">
                  <c:v>경조사</c:v>
                </c:pt>
                <c:pt idx="9">
                  <c:v>보험료</c:v>
                </c:pt>
                <c:pt idx="10">
                  <c:v>저축/투자</c:v>
                </c:pt>
                <c:pt idx="11">
                  <c:v>생활용품</c:v>
                </c:pt>
                <c:pt idx="12">
                  <c:v>반려동물</c:v>
                </c:pt>
                <c:pt idx="13">
                  <c:v>구독서비스</c:v>
                </c:pt>
                <c:pt idx="14">
                  <c:v>기타지출</c:v>
                </c:pt>
              </c:strCache>
            </c:strRef>
          </c:cat>
          <c:val>
            <c:numRef>
              <c:f>대시보드!$J$10:$J$24</c:f>
              <c:numCache>
                <c:formatCode>#,##0\원</c:formatCode>
                <c:ptCount val="15"/>
                <c:pt idx="0">
                  <c:v>201000</c:v>
                </c:pt>
                <c:pt idx="1">
                  <c:v>600000</c:v>
                </c:pt>
                <c:pt idx="2">
                  <c:v>50000</c:v>
                </c:pt>
                <c:pt idx="3">
                  <c:v>55000</c:v>
                </c:pt>
                <c:pt idx="4">
                  <c:v>89000</c:v>
                </c:pt>
                <c:pt idx="5">
                  <c:v>0</c:v>
                </c:pt>
                <c:pt idx="6">
                  <c:v>99000</c:v>
                </c:pt>
                <c:pt idx="7">
                  <c:v>26000</c:v>
                </c:pt>
                <c:pt idx="8">
                  <c:v>0</c:v>
                </c:pt>
                <c:pt idx="9">
                  <c:v>180000</c:v>
                </c:pt>
                <c:pt idx="10">
                  <c:v>500000</c:v>
                </c:pt>
                <c:pt idx="11">
                  <c:v>45000</c:v>
                </c:pt>
                <c:pt idx="12">
                  <c:v>0</c:v>
                </c:pt>
                <c:pt idx="13">
                  <c:v>28000</c:v>
                </c:pt>
                <c:pt idx="14">
                  <c:v>0</c:v>
                </c:pt>
              </c:numCache>
            </c:numRef>
          </c:val>
        </c:ser>
        <c:firstSliceAng val="0"/>
      </c:pieChart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1" sz="1800" spc="-1" strike="noStrike">
                <a:solidFill>
                  <a:srgbClr val="000000"/>
                </a:solidFill>
                <a:latin typeface="Calibri"/>
              </a:defRPr>
            </a:pPr>
            <a:r>
              <a:rPr b="1" sz="1800" spc="-1" strike="noStrike">
                <a:solidFill>
                  <a:srgbClr val="000000"/>
                </a:solidFill>
                <a:latin typeface="Calibri"/>
              </a:rPr>
              <a:t>월별 저축률 추이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대시보드!F9</c:f>
              <c:strCache>
                <c:ptCount val="1"/>
                <c:pt idx="0">
                  <c:v>저축률</c:v>
                </c:pt>
              </c:strCache>
            </c:strRef>
          </c:tx>
          <c:spPr>
            <a:solidFill>
              <a:srgbClr val="4472c4"/>
            </a:solidFill>
            <a:ln w="24840">
              <a:solidFill>
                <a:srgbClr val="4472c4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pc="-1" strike="noStrike"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대시보드!$B$10:$B$21</c:f>
              <c:strCache>
                <c:ptCount val="12"/>
                <c:pt idx="0">
                  <c:v>1월</c:v>
                </c:pt>
                <c:pt idx="1">
                  <c:v>2월</c:v>
                </c:pt>
                <c:pt idx="2">
                  <c:v>3월</c:v>
                </c:pt>
                <c:pt idx="3">
                  <c:v>4월</c:v>
                </c:pt>
                <c:pt idx="4">
                  <c:v>5월</c:v>
                </c:pt>
                <c:pt idx="5">
                  <c:v>6월</c:v>
                </c:pt>
                <c:pt idx="6">
                  <c:v>7월</c:v>
                </c:pt>
                <c:pt idx="7">
                  <c:v>8월</c:v>
                </c:pt>
                <c:pt idx="8">
                  <c:v>9월</c:v>
                </c:pt>
                <c:pt idx="9">
                  <c:v>10월</c:v>
                </c:pt>
                <c:pt idx="10">
                  <c:v>11월</c:v>
                </c:pt>
                <c:pt idx="11">
                  <c:v>12월</c:v>
                </c:pt>
              </c:strCache>
            </c:strRef>
          </c:cat>
          <c:val>
            <c:numRef>
              <c:f>대시보드!$F$10:$F$21</c:f>
              <c:numCache>
                <c:formatCode>0.0%</c:formatCode>
                <c:ptCount val="12"/>
                <c:pt idx="0">
                  <c:v>0.464857142857143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1"/>
        </c:ser>
        <c:hiLowLines>
          <c:spPr>
            <a:ln w="0">
              <a:noFill/>
            </a:ln>
          </c:spPr>
        </c:hiLowLines>
        <c:marker val="0"/>
        <c:axId val="61071900"/>
        <c:axId val="43637772"/>
      </c:lineChart>
      <c:catAx>
        <c:axId val="610719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43637772"/>
        <c:crosses val="autoZero"/>
        <c:auto val="1"/>
        <c:lblAlgn val="ctr"/>
        <c:lblOffset val="100"/>
        <c:noMultiLvlLbl val="0"/>
      </c:catAx>
      <c:valAx>
        <c:axId val="43637772"/>
        <c:scaling>
          <c:orientation val="minMax"/>
        </c:scaling>
        <c:delete val="0"/>
        <c:axPos val="l"/>
        <c:majorGridlines>
          <c:spPr>
            <a:ln w="9360">
              <a:solidFill>
                <a:srgbClr val="878787"/>
              </a:solidFill>
              <a:round/>
            </a:ln>
          </c:spPr>
        </c:majorGridlines>
        <c:title>
          <c:tx>
            <c:rich>
              <a:bodyPr rot="-5400000"/>
              <a:lstStyle/>
              <a:p>
                <a:pPr>
                  <a:defRPr b="1" sz="1000" spc="-1" strike="noStrike">
                    <a:solidFill>
                      <a:srgbClr val="000000"/>
                    </a:solidFill>
                    <a:latin typeface="Calibri"/>
                  </a:defRPr>
                </a:pPr>
                <a:r>
                  <a:rPr b="1" sz="1000" spc="-1" strike="noStrike">
                    <a:solidFill>
                      <a:srgbClr val="000000"/>
                    </a:solidFill>
                    <a:latin typeface="Calibri"/>
                  </a:rPr>
                  <a:t>저축률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%" sourceLinked="0"/>
        <c:majorTickMark val="none"/>
        <c:minorTickMark val="none"/>
        <c:tickLblPos val="nextTo"/>
        <c:spPr>
          <a:ln w="9360">
            <a:solidFill>
              <a:srgbClr val="878787"/>
            </a:solidFill>
            <a:round/>
          </a:ln>
        </c:spPr>
        <c:txPr>
          <a:bodyPr/>
          <a:lstStyle/>
          <a:p>
            <a:pPr>
              <a:defRPr b="0" sz="1000" spc="-1" strike="noStrike">
                <a:solidFill>
                  <a:srgbClr val="000000"/>
                </a:solidFill>
                <a:latin typeface="Calibri"/>
              </a:defRPr>
            </a:pPr>
          </a:p>
        </c:txPr>
        <c:crossAx val="61071900"/>
        <c:crosses val="autoZero"/>
        <c:crossBetween val="between"/>
      </c:valAx>
      <c:spPr>
        <a:noFill/>
        <a:ln w="0">
          <a:noFill/>
        </a:ln>
      </c:spPr>
    </c:plotArea>
    <c:legend>
      <c:legendPos val="r"/>
      <c:overlay val="0"/>
      <c:spPr>
        <a:noFill/>
        <a:ln w="0">
          <a:noFill/>
        </a:ln>
      </c:spPr>
      <c:txPr>
        <a:bodyPr/>
        <a:lstStyle/>
        <a:p>
          <a:pPr>
            <a:defRPr b="0" sz="1000" spc="-1" strike="noStrike">
              <a:solidFill>
                <a:srgbClr val="000000"/>
              </a:solidFill>
              <a:latin typeface="Calibri"/>
            </a:defRPr>
          </a:pPr>
        </a:p>
      </c:txPr>
    </c:legend>
    <c:plotVisOnly val="1"/>
    <c:dispBlanksAs val="gap"/>
  </c:chart>
  <c:spPr>
    <a:solidFill>
      <a:srgbClr val="ffffff"/>
    </a:solidFill>
    <a:ln w="9360">
      <a:solidFill>
        <a:srgbClr val="d9d9d9"/>
      </a:solidFill>
      <a:round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0</xdr:colOff>
      <xdr:row>21</xdr:row>
      <xdr:rowOff>80640</xdr:rowOff>
    </xdr:from>
    <xdr:to>
      <xdr:col>9</xdr:col>
      <xdr:colOff>1011960</xdr:colOff>
      <xdr:row>45</xdr:row>
      <xdr:rowOff>160920</xdr:rowOff>
    </xdr:to>
    <xdr:graphicFrame>
      <xdr:nvGraphicFramePr>
        <xdr:cNvPr id="0" name="Chart 1"/>
        <xdr:cNvGraphicFramePr/>
      </xdr:nvGraphicFramePr>
      <xdr:xfrm>
        <a:off x="211320" y="4381560"/>
        <a:ext cx="791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8</xdr:col>
      <xdr:colOff>0</xdr:colOff>
      <xdr:row>21</xdr:row>
      <xdr:rowOff>80640</xdr:rowOff>
    </xdr:from>
    <xdr:to>
      <xdr:col>17</xdr:col>
      <xdr:colOff>275040</xdr:colOff>
      <xdr:row>45</xdr:row>
      <xdr:rowOff>160920</xdr:rowOff>
    </xdr:to>
    <xdr:graphicFrame>
      <xdr:nvGraphicFramePr>
        <xdr:cNvPr id="1" name="Chart 2"/>
        <xdr:cNvGraphicFramePr/>
      </xdr:nvGraphicFramePr>
      <xdr:xfrm>
        <a:off x="5991120" y="4381560"/>
        <a:ext cx="6479640" cy="467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0</xdr:colOff>
      <xdr:row>38</xdr:row>
      <xdr:rowOff>53280</xdr:rowOff>
    </xdr:from>
    <xdr:to>
      <xdr:col>9</xdr:col>
      <xdr:colOff>1011960</xdr:colOff>
      <xdr:row>60</xdr:row>
      <xdr:rowOff>182160</xdr:rowOff>
    </xdr:to>
    <xdr:graphicFrame>
      <xdr:nvGraphicFramePr>
        <xdr:cNvPr id="2" name="Chart 3"/>
        <xdr:cNvGraphicFramePr/>
      </xdr:nvGraphicFramePr>
      <xdr:xfrm>
        <a:off x="211320" y="7620120"/>
        <a:ext cx="7919640" cy="431964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548235"/>
    <pageSetUpPr fitToPage="false"/>
  </sheetPr>
  <dimension ref="B2:N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1" ySplit="3" topLeftCell="B4" activePane="bottomRight" state="frozen"/>
      <selection pane="topLeft" activeCell="A1" activeCellId="0" sqref="A1"/>
      <selection pane="topRight" activeCell="B1" activeCellId="0" sqref="B1"/>
      <selection pane="bottomLeft" activeCell="A4" activeCellId="0" sqref="A4"/>
      <selection pane="bottomRigh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0"/>
    <col collapsed="false" customWidth="true" hidden="false" outlineLevel="0" max="5" min="3" style="0" width="15"/>
    <col collapsed="false" customWidth="true" hidden="false" outlineLevel="0" max="7" min="6" style="0" width="12"/>
    <col collapsed="false" customWidth="true" hidden="false" outlineLevel="0" max="8" min="8" style="0" width="3"/>
    <col collapsed="false" customWidth="true" hidden="false" outlineLevel="0" max="9" min="9" style="0" width="16"/>
    <col collapsed="false" customWidth="true" hidden="false" outlineLevel="0" max="10" min="10" style="0" width="15"/>
    <col collapsed="false" customWidth="true" hidden="false" outlineLevel="0" max="11" min="11" style="0" width="10"/>
    <col collapsed="false" customWidth="true" hidden="false" outlineLevel="0" max="12" min="12" style="0" width="15"/>
    <col collapsed="false" customWidth="true" hidden="false" outlineLevel="0" max="14" min="13" style="0" width="3"/>
  </cols>
  <sheetData>
    <row r="2" customFormat="false" ht="27.6" hidden="false" customHeight="true" outlineLevel="0" collapsed="false"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</row>
    <row r="4" customFormat="false" ht="16.15" hidden="false" customHeight="false" outlineLevel="0" collapsed="false">
      <c r="B4" s="2" t="s">
        <v>1</v>
      </c>
    </row>
    <row r="5" customFormat="false" ht="15" hidden="false" customHeight="true" outlineLevel="0" collapsed="false">
      <c r="B5" s="3" t="s">
        <v>2</v>
      </c>
      <c r="C5" s="3"/>
      <c r="D5" s="3"/>
      <c r="E5" s="3" t="s">
        <v>3</v>
      </c>
      <c r="F5" s="3"/>
      <c r="G5" s="3"/>
      <c r="H5" s="3" t="s">
        <v>4</v>
      </c>
      <c r="I5" s="3"/>
      <c r="J5" s="3"/>
      <c r="K5" s="3" t="s">
        <v>5</v>
      </c>
      <c r="L5" s="3"/>
      <c r="M5" s="3"/>
    </row>
    <row r="6" customFormat="false" ht="21.6" hidden="false" customHeight="false" outlineLevel="0" collapsed="false">
      <c r="B6" s="4" t="n">
        <f aca="false">1월!C5+2월!C5+3월!C5+4월!C5+5월!C5+6월!C5+7월!C5+8월!C5+9월!C5+10월!C5+11월!C5+12월!C5</f>
        <v>3500000</v>
      </c>
      <c r="C6" s="4"/>
      <c r="D6" s="4"/>
      <c r="E6" s="5" t="n">
        <f aca="false">1월!C6+2월!C6+3월!C6+4월!C6+5월!C6+6월!C6+7월!C6+8월!C6+9월!C6+10월!C6+11월!C6+12월!C6</f>
        <v>1873000</v>
      </c>
      <c r="F6" s="5"/>
      <c r="G6" s="5"/>
      <c r="H6" s="6" t="n">
        <f aca="false">B6-E6</f>
        <v>1627000</v>
      </c>
      <c r="I6" s="6"/>
      <c r="J6" s="6"/>
      <c r="K6" s="7" t="n">
        <f aca="false">IF(B6=0,0,(B6-E6)/B6)</f>
        <v>0.464857142857143</v>
      </c>
      <c r="L6" s="7"/>
      <c r="M6" s="7"/>
    </row>
    <row r="8" customFormat="false" ht="16.15" hidden="false" customHeight="false" outlineLevel="0" collapsed="false">
      <c r="B8" s="2" t="s">
        <v>6</v>
      </c>
      <c r="I8" s="2" t="s">
        <v>7</v>
      </c>
    </row>
    <row r="9" customFormat="false" ht="15" hidden="false" customHeight="false" outlineLevel="0" collapsed="false">
      <c r="B9" s="8" t="s">
        <v>8</v>
      </c>
      <c r="C9" s="8" t="s">
        <v>9</v>
      </c>
      <c r="D9" s="8" t="s">
        <v>10</v>
      </c>
      <c r="E9" s="8" t="s">
        <v>11</v>
      </c>
      <c r="F9" s="8" t="s">
        <v>12</v>
      </c>
      <c r="G9" s="8" t="s">
        <v>13</v>
      </c>
      <c r="I9" s="8" t="s">
        <v>14</v>
      </c>
      <c r="J9" s="8" t="s">
        <v>15</v>
      </c>
      <c r="K9" s="8" t="s">
        <v>16</v>
      </c>
      <c r="L9" s="8" t="s">
        <v>17</v>
      </c>
    </row>
    <row r="10" customFormat="false" ht="17.15" hidden="false" customHeight="false" outlineLevel="0" collapsed="false">
      <c r="B10" s="9" t="s">
        <v>18</v>
      </c>
      <c r="C10" s="10" t="n">
        <f aca="false">1월!C5</f>
        <v>3500000</v>
      </c>
      <c r="D10" s="10" t="n">
        <f aca="false">1월!C6</f>
        <v>1873000</v>
      </c>
      <c r="E10" s="11" t="n">
        <f aca="false">C10-D10</f>
        <v>1627000</v>
      </c>
      <c r="F10" s="12" t="n">
        <f aca="false">IF(C10=0,0,(C10-D10)/C10)</f>
        <v>0.464857142857143</v>
      </c>
      <c r="G10" s="12" t="n">
        <f aca="false">IF(D10=0,0,D10/SUM(설정!F5:F19))</f>
        <v>0.717624521072797</v>
      </c>
      <c r="I10" s="13" t="s">
        <v>19</v>
      </c>
      <c r="J10" s="10" t="n">
        <f aca="false">1월!C75+2월!C75+3월!C75+4월!C75+5월!C75+6월!C75+7월!C75+8월!C75+9월!C75+10월!C75+11월!C75+12월!C75</f>
        <v>201000</v>
      </c>
      <c r="K10" s="12" t="n">
        <f aca="false">IF(D22=0,0,J10/D22)</f>
        <v>0.107314468766684</v>
      </c>
      <c r="L10" s="10" t="n">
        <f aca="false">J10/12</f>
        <v>16750</v>
      </c>
    </row>
    <row r="11" customFormat="false" ht="15" hidden="false" customHeight="false" outlineLevel="0" collapsed="false">
      <c r="B11" s="14" t="s">
        <v>20</v>
      </c>
      <c r="C11" s="15" t="n">
        <f aca="false">2월!C5</f>
        <v>0</v>
      </c>
      <c r="D11" s="15" t="n">
        <f aca="false">2월!C6</f>
        <v>0</v>
      </c>
      <c r="E11" s="16" t="n">
        <f aca="false">C11-D11</f>
        <v>0</v>
      </c>
      <c r="F11" s="17" t="n">
        <f aca="false">IF(C11=0,0,(C11-D11)/C11)</f>
        <v>0</v>
      </c>
      <c r="G11" s="17" t="n">
        <f aca="false">IF(D11=0,0,D11/SUM(설정!F5:F19))</f>
        <v>0</v>
      </c>
      <c r="I11" s="18" t="s">
        <v>21</v>
      </c>
      <c r="J11" s="15" t="n">
        <f aca="false">1월!C76+2월!C76+3월!C76+4월!C76+5월!C76+6월!C76+7월!C76+8월!C76+9월!C76+10월!C76+11월!C76+12월!C76</f>
        <v>600000</v>
      </c>
      <c r="K11" s="17" t="n">
        <f aca="false">IF(D22=0,0,J11/D22)</f>
        <v>0.320341697810998</v>
      </c>
      <c r="L11" s="15" t="n">
        <f aca="false">J11/12</f>
        <v>50000</v>
      </c>
    </row>
    <row r="12" customFormat="false" ht="15" hidden="false" customHeight="false" outlineLevel="0" collapsed="false">
      <c r="B12" s="9" t="s">
        <v>22</v>
      </c>
      <c r="C12" s="10" t="n">
        <f aca="false">3월!C5</f>
        <v>0</v>
      </c>
      <c r="D12" s="10" t="n">
        <f aca="false">3월!C6</f>
        <v>0</v>
      </c>
      <c r="E12" s="11" t="n">
        <f aca="false">C12-D12</f>
        <v>0</v>
      </c>
      <c r="F12" s="12" t="n">
        <f aca="false">IF(C12=0,0,(C12-D12)/C12)</f>
        <v>0</v>
      </c>
      <c r="G12" s="12" t="n">
        <f aca="false">IF(D12=0,0,D12/SUM(설정!F5:F19))</f>
        <v>0</v>
      </c>
      <c r="I12" s="13" t="s">
        <v>23</v>
      </c>
      <c r="J12" s="10" t="n">
        <f aca="false">1월!C77+2월!C77+3월!C77+4월!C77+5월!C77+6월!C77+7월!C77+8월!C77+9월!C77+10월!C77+11월!C77+12월!C77</f>
        <v>50000</v>
      </c>
      <c r="K12" s="12" t="n">
        <f aca="false">IF(D22=0,0,J12/D22)</f>
        <v>0.0266951414842499</v>
      </c>
      <c r="L12" s="10" t="n">
        <f aca="false">J12/12</f>
        <v>4166.66666666667</v>
      </c>
    </row>
    <row r="13" customFormat="false" ht="15" hidden="false" customHeight="false" outlineLevel="0" collapsed="false">
      <c r="B13" s="14" t="s">
        <v>24</v>
      </c>
      <c r="C13" s="15" t="n">
        <f aca="false">4월!C5</f>
        <v>0</v>
      </c>
      <c r="D13" s="15" t="n">
        <f aca="false">4월!C6</f>
        <v>0</v>
      </c>
      <c r="E13" s="16" t="n">
        <f aca="false">C13-D13</f>
        <v>0</v>
      </c>
      <c r="F13" s="17" t="n">
        <f aca="false">IF(C13=0,0,(C13-D13)/C13)</f>
        <v>0</v>
      </c>
      <c r="G13" s="17" t="n">
        <f aca="false">IF(D13=0,0,D13/SUM(설정!F5:F19))</f>
        <v>0</v>
      </c>
      <c r="I13" s="18" t="s">
        <v>25</v>
      </c>
      <c r="J13" s="15" t="n">
        <f aca="false">1월!C78+2월!C78+3월!C78+4월!C78+5월!C78+6월!C78+7월!C78+8월!C78+9월!C78+10월!C78+11월!C78+12월!C78</f>
        <v>55000</v>
      </c>
      <c r="K13" s="17" t="n">
        <f aca="false">IF(D22=0,0,J13/D22)</f>
        <v>0.0293646556326749</v>
      </c>
      <c r="L13" s="15" t="n">
        <f aca="false">J13/12</f>
        <v>4583.33333333333</v>
      </c>
    </row>
    <row r="14" customFormat="false" ht="15" hidden="false" customHeight="false" outlineLevel="0" collapsed="false">
      <c r="B14" s="9" t="s">
        <v>26</v>
      </c>
      <c r="C14" s="10" t="n">
        <f aca="false">5월!C5</f>
        <v>0</v>
      </c>
      <c r="D14" s="10" t="n">
        <f aca="false">5월!C6</f>
        <v>0</v>
      </c>
      <c r="E14" s="11" t="n">
        <f aca="false">C14-D14</f>
        <v>0</v>
      </c>
      <c r="F14" s="12" t="n">
        <f aca="false">IF(C14=0,0,(C14-D14)/C14)</f>
        <v>0</v>
      </c>
      <c r="G14" s="12" t="n">
        <f aca="false">IF(D14=0,0,D14/SUM(설정!F5:F19))</f>
        <v>0</v>
      </c>
      <c r="I14" s="13" t="s">
        <v>27</v>
      </c>
      <c r="J14" s="10" t="n">
        <f aca="false">1월!C79+2월!C79+3월!C79+4월!C79+5월!C79+6월!C79+7월!C79+8월!C79+9월!C79+10월!C79+11월!C79+12월!C79</f>
        <v>89000</v>
      </c>
      <c r="K14" s="12" t="n">
        <f aca="false">IF(D22=0,0,J14/D22)</f>
        <v>0.0475173518419648</v>
      </c>
      <c r="L14" s="10" t="n">
        <f aca="false">J14/12</f>
        <v>7416.66666666667</v>
      </c>
    </row>
    <row r="15" customFormat="false" ht="15" hidden="false" customHeight="false" outlineLevel="0" collapsed="false">
      <c r="B15" s="14" t="s">
        <v>28</v>
      </c>
      <c r="C15" s="15" t="n">
        <f aca="false">6월!C5</f>
        <v>0</v>
      </c>
      <c r="D15" s="15" t="n">
        <f aca="false">6월!C6</f>
        <v>0</v>
      </c>
      <c r="E15" s="16" t="n">
        <f aca="false">C15-D15</f>
        <v>0</v>
      </c>
      <c r="F15" s="17" t="n">
        <f aca="false">IF(C15=0,0,(C15-D15)/C15)</f>
        <v>0</v>
      </c>
      <c r="G15" s="17" t="n">
        <f aca="false">IF(D15=0,0,D15/SUM(설정!F5:F19))</f>
        <v>0</v>
      </c>
      <c r="I15" s="18" t="s">
        <v>29</v>
      </c>
      <c r="J15" s="15" t="n">
        <f aca="false">1월!C80+2월!C80+3월!C80+4월!C80+5월!C80+6월!C80+7월!C80+8월!C80+9월!C80+10월!C80+11월!C80+12월!C80</f>
        <v>0</v>
      </c>
      <c r="K15" s="17" t="n">
        <f aca="false">IF(D22=0,0,J15/D22)</f>
        <v>0</v>
      </c>
      <c r="L15" s="15" t="n">
        <f aca="false">J15/12</f>
        <v>0</v>
      </c>
    </row>
    <row r="16" customFormat="false" ht="15" hidden="false" customHeight="false" outlineLevel="0" collapsed="false">
      <c r="B16" s="9" t="s">
        <v>30</v>
      </c>
      <c r="C16" s="10" t="n">
        <f aca="false">7월!C5</f>
        <v>0</v>
      </c>
      <c r="D16" s="10" t="n">
        <f aca="false">7월!C6</f>
        <v>0</v>
      </c>
      <c r="E16" s="11" t="n">
        <f aca="false">C16-D16</f>
        <v>0</v>
      </c>
      <c r="F16" s="12" t="n">
        <f aca="false">IF(C16=0,0,(C16-D16)/C16)</f>
        <v>0</v>
      </c>
      <c r="G16" s="12" t="n">
        <f aca="false">IF(D16=0,0,D16/SUM(설정!F5:F19))</f>
        <v>0</v>
      </c>
      <c r="I16" s="13" t="s">
        <v>31</v>
      </c>
      <c r="J16" s="10" t="n">
        <f aca="false">1월!C81+2월!C81+3월!C81+4월!C81+5월!C81+6월!C81+7월!C81+8월!C81+9월!C81+10월!C81+11월!C81+12월!C81</f>
        <v>99000</v>
      </c>
      <c r="K16" s="12" t="n">
        <f aca="false">IF(D22=0,0,J16/D22)</f>
        <v>0.0528563801388147</v>
      </c>
      <c r="L16" s="10" t="n">
        <f aca="false">J16/12</f>
        <v>8250</v>
      </c>
    </row>
    <row r="17" customFormat="false" ht="15" hidden="false" customHeight="false" outlineLevel="0" collapsed="false">
      <c r="B17" s="14" t="s">
        <v>32</v>
      </c>
      <c r="C17" s="15" t="n">
        <f aca="false">8월!C5</f>
        <v>0</v>
      </c>
      <c r="D17" s="15" t="n">
        <f aca="false">8월!C6</f>
        <v>0</v>
      </c>
      <c r="E17" s="16" t="n">
        <f aca="false">C17-D17</f>
        <v>0</v>
      </c>
      <c r="F17" s="17" t="n">
        <f aca="false">IF(C17=0,0,(C17-D17)/C17)</f>
        <v>0</v>
      </c>
      <c r="G17" s="17" t="n">
        <f aca="false">IF(D17=0,0,D17/SUM(설정!F5:F19))</f>
        <v>0</v>
      </c>
      <c r="I17" s="18" t="s">
        <v>33</v>
      </c>
      <c r="J17" s="15" t="n">
        <f aca="false">1월!C82+2월!C82+3월!C82+4월!C82+5월!C82+6월!C82+7월!C82+8월!C82+9월!C82+10월!C82+11월!C82+12월!C82</f>
        <v>26000</v>
      </c>
      <c r="K17" s="17" t="n">
        <f aca="false">IF(D22=0,0,J17/D22)</f>
        <v>0.0138814735718099</v>
      </c>
      <c r="L17" s="15" t="n">
        <f aca="false">J17/12</f>
        <v>2166.66666666667</v>
      </c>
    </row>
    <row r="18" customFormat="false" ht="15" hidden="false" customHeight="false" outlineLevel="0" collapsed="false">
      <c r="B18" s="9" t="s">
        <v>34</v>
      </c>
      <c r="C18" s="10" t="n">
        <f aca="false">9월!C5</f>
        <v>0</v>
      </c>
      <c r="D18" s="10" t="n">
        <f aca="false">9월!C6</f>
        <v>0</v>
      </c>
      <c r="E18" s="11" t="n">
        <f aca="false">C18-D18</f>
        <v>0</v>
      </c>
      <c r="F18" s="12" t="n">
        <f aca="false">IF(C18=0,0,(C18-D18)/C18)</f>
        <v>0</v>
      </c>
      <c r="G18" s="12" t="n">
        <f aca="false">IF(D18=0,0,D18/SUM(설정!F5:F19))</f>
        <v>0</v>
      </c>
      <c r="I18" s="13" t="s">
        <v>35</v>
      </c>
      <c r="J18" s="10" t="n">
        <f aca="false">1월!C83+2월!C83+3월!C83+4월!C83+5월!C83+6월!C83+7월!C83+8월!C83+9월!C83+10월!C83+11월!C83+12월!C83</f>
        <v>0</v>
      </c>
      <c r="K18" s="12" t="n">
        <f aca="false">IF(D22=0,0,J18/D22)</f>
        <v>0</v>
      </c>
      <c r="L18" s="10" t="n">
        <f aca="false">J18/12</f>
        <v>0</v>
      </c>
    </row>
    <row r="19" customFormat="false" ht="15" hidden="false" customHeight="false" outlineLevel="0" collapsed="false">
      <c r="B19" s="14" t="s">
        <v>36</v>
      </c>
      <c r="C19" s="15" t="n">
        <f aca="false">10월!C5</f>
        <v>0</v>
      </c>
      <c r="D19" s="15" t="n">
        <f aca="false">10월!C6</f>
        <v>0</v>
      </c>
      <c r="E19" s="16" t="n">
        <f aca="false">C19-D19</f>
        <v>0</v>
      </c>
      <c r="F19" s="17" t="n">
        <f aca="false">IF(C19=0,0,(C19-D19)/C19)</f>
        <v>0</v>
      </c>
      <c r="G19" s="17" t="n">
        <f aca="false">IF(D19=0,0,D19/SUM(설정!F5:F19))</f>
        <v>0</v>
      </c>
      <c r="I19" s="18" t="s">
        <v>37</v>
      </c>
      <c r="J19" s="15" t="n">
        <f aca="false">1월!C84+2월!C84+3월!C84+4월!C84+5월!C84+6월!C84+7월!C84+8월!C84+9월!C84+10월!C84+11월!C84+12월!C84</f>
        <v>180000</v>
      </c>
      <c r="K19" s="17" t="n">
        <f aca="false">IF(D22=0,0,J19/D22)</f>
        <v>0.0961025093432995</v>
      </c>
      <c r="L19" s="15" t="n">
        <f aca="false">J19/12</f>
        <v>15000</v>
      </c>
    </row>
    <row r="20" customFormat="false" ht="15" hidden="false" customHeight="false" outlineLevel="0" collapsed="false">
      <c r="B20" s="9" t="s">
        <v>38</v>
      </c>
      <c r="C20" s="10" t="n">
        <f aca="false">11월!C5</f>
        <v>0</v>
      </c>
      <c r="D20" s="10" t="n">
        <f aca="false">11월!C6</f>
        <v>0</v>
      </c>
      <c r="E20" s="11" t="n">
        <f aca="false">C20-D20</f>
        <v>0</v>
      </c>
      <c r="F20" s="12" t="n">
        <f aca="false">IF(C20=0,0,(C20-D20)/C20)</f>
        <v>0</v>
      </c>
      <c r="G20" s="12" t="n">
        <f aca="false">IF(D20=0,0,D20/SUM(설정!F5:F19))</f>
        <v>0</v>
      </c>
      <c r="I20" s="13" t="s">
        <v>39</v>
      </c>
      <c r="J20" s="10" t="n">
        <f aca="false">1월!C85+2월!C85+3월!C85+4월!C85+5월!C85+6월!C85+7월!C85+8월!C85+9월!C85+10월!C85+11월!C85+12월!C85</f>
        <v>500000</v>
      </c>
      <c r="K20" s="12" t="n">
        <f aca="false">IF(D22=0,0,J20/D22)</f>
        <v>0.266951414842499</v>
      </c>
      <c r="L20" s="10" t="n">
        <f aca="false">J20/12</f>
        <v>41666.6666666667</v>
      </c>
    </row>
    <row r="21" customFormat="false" ht="15" hidden="false" customHeight="false" outlineLevel="0" collapsed="false">
      <c r="B21" s="14" t="s">
        <v>40</v>
      </c>
      <c r="C21" s="15" t="n">
        <f aca="false">12월!C5</f>
        <v>0</v>
      </c>
      <c r="D21" s="15" t="n">
        <f aca="false">12월!C6</f>
        <v>0</v>
      </c>
      <c r="E21" s="16" t="n">
        <f aca="false">C21-D21</f>
        <v>0</v>
      </c>
      <c r="F21" s="17" t="n">
        <f aca="false">IF(C21=0,0,(C21-D21)/C21)</f>
        <v>0</v>
      </c>
      <c r="G21" s="17" t="n">
        <f aca="false">IF(D21=0,0,D21/SUM(설정!F5:F19))</f>
        <v>0</v>
      </c>
      <c r="I21" s="18" t="s">
        <v>41</v>
      </c>
      <c r="J21" s="15" t="n">
        <f aca="false">1월!C86+2월!C86+3월!C86+4월!C86+5월!C86+6월!C86+7월!C86+8월!C86+9월!C86+10월!C86+11월!C86+12월!C86</f>
        <v>45000</v>
      </c>
      <c r="K21" s="17" t="n">
        <f aca="false">IF(D22=0,0,J21/D22)</f>
        <v>0.0240256273358249</v>
      </c>
      <c r="L21" s="15" t="n">
        <f aca="false">J21/12</f>
        <v>3750</v>
      </c>
    </row>
    <row r="22" customFormat="false" ht="17.15" hidden="false" customHeight="false" outlineLevel="0" collapsed="false">
      <c r="B22" s="19" t="s">
        <v>42</v>
      </c>
      <c r="C22" s="20" t="n">
        <f aca="false">SUM(C10:C21)</f>
        <v>3500000</v>
      </c>
      <c r="D22" s="20" t="n">
        <f aca="false">SUM(D10:D21)</f>
        <v>1873000</v>
      </c>
      <c r="E22" s="21" t="n">
        <f aca="false">C22-D22</f>
        <v>1627000</v>
      </c>
      <c r="F22" s="22" t="n">
        <f aca="false">IF(C22=0,0,(C22-D22)/C22)</f>
        <v>0.464857142857143</v>
      </c>
      <c r="G22" s="19"/>
      <c r="I22" s="13" t="s">
        <v>43</v>
      </c>
      <c r="J22" s="10" t="n">
        <f aca="false">1월!C87+2월!C87+3월!C87+4월!C87+5월!C87+6월!C87+7월!C87+8월!C87+9월!C87+10월!C87+11월!C87+12월!C87</f>
        <v>0</v>
      </c>
      <c r="K22" s="12" t="n">
        <f aca="false">IF(D22=0,0,J22/D22)</f>
        <v>0</v>
      </c>
      <c r="L22" s="10" t="n">
        <f aca="false">J22/12</f>
        <v>0</v>
      </c>
    </row>
    <row r="23" customFormat="false" ht="15" hidden="false" customHeight="false" outlineLevel="0" collapsed="false">
      <c r="I23" s="18" t="s">
        <v>44</v>
      </c>
      <c r="J23" s="15" t="n">
        <f aca="false">1월!C88+2월!C88+3월!C88+4월!C88+5월!C88+6월!C88+7월!C88+8월!C88+9월!C88+10월!C88+11월!C88+12월!C88</f>
        <v>28000</v>
      </c>
      <c r="K23" s="17" t="n">
        <f aca="false">IF(D22=0,0,J23/D22)</f>
        <v>0.0149492792311799</v>
      </c>
      <c r="L23" s="15" t="n">
        <f aca="false">J23/12</f>
        <v>2333.33333333333</v>
      </c>
    </row>
    <row r="24" customFormat="false" ht="15" hidden="false" customHeight="false" outlineLevel="0" collapsed="false">
      <c r="I24" s="13" t="s">
        <v>45</v>
      </c>
      <c r="J24" s="10" t="n">
        <f aca="false">1월!C89+2월!C89+3월!C89+4월!C89+5월!C89+6월!C89+7월!C89+8월!C89+9월!C89+10월!C89+11월!C89+12월!C89</f>
        <v>0</v>
      </c>
      <c r="K24" s="12" t="n">
        <f aca="false">IF(D22=0,0,J24/D22)</f>
        <v>0</v>
      </c>
      <c r="L24" s="10" t="n">
        <f aca="false">J24/12</f>
        <v>0</v>
      </c>
    </row>
  </sheetData>
  <mergeCells count="9">
    <mergeCell ref="B2:N2"/>
    <mergeCell ref="B5:D5"/>
    <mergeCell ref="E5:G5"/>
    <mergeCell ref="H5:J5"/>
    <mergeCell ref="K5:M5"/>
    <mergeCell ref="B6:D6"/>
    <mergeCell ref="E6:G6"/>
    <mergeCell ref="H6:J6"/>
    <mergeCell ref="K6:M6"/>
  </mergeCells>
  <conditionalFormatting sqref="F10:F21">
    <cfRule type="cellIs" priority="2" operator="greaterThanOrEqual" aboveAverage="0" equalAverage="0" bottom="0" percent="0" rank="0" text="" dxfId="0">
      <formula>0.2</formula>
    </cfRule>
    <cfRule type="cellIs" priority="3" operator="between" aboveAverage="0" equalAverage="0" bottom="0" percent="0" rank="0" text="" dxfId="1">
      <formula>0.1</formula>
      <formula>0.19</formula>
    </cfRule>
    <cfRule type="cellIs" priority="4" operator="lessThan" aboveAverage="0" equalAverage="0" bottom="0" percent="0" rank="0" text="" dxfId="2">
      <formula>0.1</formula>
    </cfRule>
  </conditionalFormatting>
  <conditionalFormatting sqref="G10:G21">
    <cfRule type="cellIs" priority="5" operator="greaterThan" aboveAverage="0" equalAverage="0" bottom="0" percent="0" rank="0" text="" dxfId="2">
      <formula>1</formula>
    </cfRule>
    <cfRule type="cellIs" priority="6" operator="lessThanOrEqual" aboveAverage="0" equalAverage="0" bottom="0" percent="0" rank="0" text="" dxfId="0">
      <formula>1</formula>
    </cfRule>
  </conditionalFormatting>
  <conditionalFormatting sqref="C10:C21">
    <cfRule type="dataBar" priority="7">
      <dataBar showValue="1" minLength="10" maxLength="90">
        <cfvo type="min" val="0"/>
        <cfvo type="max" val="0"/>
        <color rgb="FF548235"/>
      </dataBar>
      <extLst>
        <ext xmlns:x14="http://schemas.microsoft.com/office/spreadsheetml/2009/9/main" uri="{B025F937-C7B1-47D3-B67F-A62EFF666E3E}">
          <x14:id>{241546ED-A246-47C5-A590-462B9497F84A}</x14:id>
        </ext>
      </extLst>
    </cfRule>
  </conditionalFormatting>
  <conditionalFormatting sqref="D10:D21">
    <cfRule type="dataBar" priority="8">
      <dataBar showValue="1" minLength="10" maxLength="90">
        <cfvo type="min" val="0"/>
        <cfvo type="max" val="0"/>
        <color rgb="FFC00000"/>
      </dataBar>
      <extLst>
        <ext xmlns:x14="http://schemas.microsoft.com/office/spreadsheetml/2009/9/main" uri="{B025F937-C7B1-47D3-B67F-A62EFF666E3E}">
          <x14:id>{D9432C40-4AE5-4732-A6BA-A77439C96B40}</x14:id>
        </ext>
      </extLst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41546ED-A246-47C5-A590-462B9497F84A}">
            <x14:dataBar minLength="10" maxLength="90" axisPosition="none" gradient="true">
              <x14:cfvo type="min"/>
              <x14:cfvo type="max"/>
              <x14:negativeFillColor rgb="FF548235"/>
              <x14:axisColor rgb="FF000000"/>
            </x14:dataBar>
          </x14:cfRule>
          <xm:sqref>C10:C21</xm:sqref>
        </x14:conditionalFormatting>
        <x14:conditionalFormatting xmlns:xm="http://schemas.microsoft.com/office/excel/2006/main">
          <x14:cfRule type="dataBar" id="{D9432C40-4AE5-4732-A6BA-A77439C96B40}">
            <x14:dataBar minLength="10" maxLength="90" axisPosition="none" gradient="true">
              <x14:cfvo type="min"/>
              <x14:cfvo type="max"/>
              <x14:negativeFillColor rgb="FFC00000"/>
              <x14:axisColor rgb="FF000000"/>
            </x14:dataBar>
          </x14:cfRule>
          <xm:sqref>D10:D21</xm:sqref>
        </x14:conditionalFormatting>
      </x14:conditionalFormatting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97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98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99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100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1B2A4A"/>
    <pageSetUpPr fitToPage="false"/>
  </sheetPr>
  <dimension ref="B2:F2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8"/>
    <col collapsed="false" customWidth="true" hidden="false" outlineLevel="0" max="3" min="3" style="0" width="16"/>
    <col collapsed="false" customWidth="true" hidden="false" outlineLevel="0" max="4" min="4" style="0" width="3"/>
    <col collapsed="false" customWidth="true" hidden="false" outlineLevel="0" max="5" min="5" style="0" width="18"/>
    <col collapsed="false" customWidth="true" hidden="false" outlineLevel="0" max="6" min="6" style="0" width="16"/>
  </cols>
  <sheetData>
    <row r="2" customFormat="false" ht="19.7" hidden="false" customHeight="false" outlineLevel="0" collapsed="false">
      <c r="B2" s="47" t="s">
        <v>101</v>
      </c>
      <c r="C2" s="47"/>
      <c r="D2" s="47"/>
      <c r="E2" s="47"/>
      <c r="F2" s="47"/>
    </row>
    <row r="4" customFormat="false" ht="15" hidden="false" customHeight="false" outlineLevel="0" collapsed="false">
      <c r="B4" s="48" t="s">
        <v>102</v>
      </c>
      <c r="C4" s="48" t="s">
        <v>103</v>
      </c>
      <c r="E4" s="48" t="s">
        <v>104</v>
      </c>
      <c r="F4" s="48" t="s">
        <v>103</v>
      </c>
    </row>
    <row r="5" customFormat="false" ht="15" hidden="false" customHeight="false" outlineLevel="0" collapsed="false">
      <c r="B5" s="13" t="s">
        <v>58</v>
      </c>
      <c r="C5" s="49" t="n">
        <v>3000000</v>
      </c>
      <c r="E5" s="13" t="s">
        <v>19</v>
      </c>
      <c r="F5" s="49" t="n">
        <v>500000</v>
      </c>
    </row>
    <row r="6" customFormat="false" ht="15" hidden="false" customHeight="false" outlineLevel="0" collapsed="false">
      <c r="B6" s="13" t="s">
        <v>72</v>
      </c>
      <c r="C6" s="49" t="n">
        <v>0</v>
      </c>
      <c r="E6" s="13" t="s">
        <v>21</v>
      </c>
      <c r="F6" s="49" t="n">
        <v>600000</v>
      </c>
    </row>
    <row r="7" customFormat="false" ht="15" hidden="false" customHeight="false" outlineLevel="0" collapsed="false">
      <c r="B7" s="13" t="s">
        <v>105</v>
      </c>
      <c r="C7" s="49" t="n">
        <v>0</v>
      </c>
      <c r="E7" s="13" t="s">
        <v>23</v>
      </c>
      <c r="F7" s="49" t="n">
        <v>150000</v>
      </c>
    </row>
    <row r="8" customFormat="false" ht="15" hidden="false" customHeight="false" outlineLevel="0" collapsed="false">
      <c r="B8" s="13" t="s">
        <v>106</v>
      </c>
      <c r="C8" s="49" t="n">
        <v>0</v>
      </c>
      <c r="E8" s="13" t="s">
        <v>25</v>
      </c>
      <c r="F8" s="49" t="n">
        <v>80000</v>
      </c>
    </row>
    <row r="9" customFormat="false" ht="15" hidden="false" customHeight="false" outlineLevel="0" collapsed="false">
      <c r="B9" s="13" t="s">
        <v>107</v>
      </c>
      <c r="C9" s="49" t="n">
        <v>0</v>
      </c>
      <c r="E9" s="13" t="s">
        <v>27</v>
      </c>
      <c r="F9" s="49" t="n">
        <v>100000</v>
      </c>
    </row>
    <row r="10" customFormat="false" ht="15" hidden="false" customHeight="false" outlineLevel="0" collapsed="false">
      <c r="B10" s="13" t="s">
        <v>108</v>
      </c>
      <c r="C10" s="49" t="n">
        <v>0</v>
      </c>
      <c r="E10" s="13" t="s">
        <v>29</v>
      </c>
      <c r="F10" s="49" t="n">
        <v>0</v>
      </c>
    </row>
    <row r="11" customFormat="false" ht="15" hidden="false" customHeight="false" outlineLevel="0" collapsed="false">
      <c r="E11" s="13" t="s">
        <v>31</v>
      </c>
      <c r="F11" s="49" t="n">
        <v>200000</v>
      </c>
    </row>
    <row r="12" customFormat="false" ht="15" hidden="false" customHeight="false" outlineLevel="0" collapsed="false">
      <c r="E12" s="13" t="s">
        <v>33</v>
      </c>
      <c r="F12" s="49" t="n">
        <v>150000</v>
      </c>
    </row>
    <row r="13" customFormat="false" ht="15" hidden="false" customHeight="false" outlineLevel="0" collapsed="false">
      <c r="E13" s="13" t="s">
        <v>35</v>
      </c>
      <c r="F13" s="49" t="n">
        <v>0</v>
      </c>
    </row>
    <row r="14" customFormat="false" ht="15" hidden="false" customHeight="false" outlineLevel="0" collapsed="false">
      <c r="E14" s="13" t="s">
        <v>37</v>
      </c>
      <c r="F14" s="49" t="n">
        <v>200000</v>
      </c>
    </row>
    <row r="15" customFormat="false" ht="15" hidden="false" customHeight="false" outlineLevel="0" collapsed="false">
      <c r="E15" s="13" t="s">
        <v>39</v>
      </c>
      <c r="F15" s="49" t="n">
        <v>500000</v>
      </c>
    </row>
    <row r="16" customFormat="false" ht="15" hidden="false" customHeight="false" outlineLevel="0" collapsed="false">
      <c r="E16" s="13" t="s">
        <v>41</v>
      </c>
      <c r="F16" s="49" t="n">
        <v>100000</v>
      </c>
    </row>
    <row r="17" customFormat="false" ht="15" hidden="false" customHeight="false" outlineLevel="0" collapsed="false">
      <c r="E17" s="13" t="s">
        <v>43</v>
      </c>
      <c r="F17" s="49" t="n">
        <v>0</v>
      </c>
    </row>
    <row r="18" customFormat="false" ht="15" hidden="false" customHeight="false" outlineLevel="0" collapsed="false">
      <c r="E18" s="13" t="s">
        <v>44</v>
      </c>
      <c r="F18" s="49" t="n">
        <v>30000</v>
      </c>
    </row>
    <row r="19" customFormat="false" ht="15" hidden="false" customHeight="false" outlineLevel="0" collapsed="false">
      <c r="E19" s="13" t="s">
        <v>45</v>
      </c>
      <c r="F19" s="49" t="n">
        <v>0</v>
      </c>
    </row>
    <row r="23" customFormat="false" ht="15" hidden="false" customHeight="false" outlineLevel="0" collapsed="false">
      <c r="B23" s="50" t="s">
        <v>109</v>
      </c>
      <c r="C23" s="50"/>
      <c r="D23" s="50"/>
      <c r="E23" s="50"/>
      <c r="F23" s="50"/>
    </row>
    <row r="24" customFormat="false" ht="15" hidden="false" customHeight="false" outlineLevel="0" collapsed="false">
      <c r="B24" s="51" t="s">
        <v>110</v>
      </c>
      <c r="C24" s="51"/>
      <c r="D24" s="51"/>
      <c r="E24" s="51"/>
      <c r="F24" s="51"/>
    </row>
    <row r="25" customFormat="false" ht="15" hidden="false" customHeight="false" outlineLevel="0" collapsed="false">
      <c r="B25" s="51" t="s">
        <v>111</v>
      </c>
      <c r="C25" s="51"/>
      <c r="D25" s="51"/>
      <c r="E25" s="51"/>
      <c r="F25" s="51"/>
    </row>
    <row r="26" customFormat="false" ht="15" hidden="false" customHeight="false" outlineLevel="0" collapsed="false">
      <c r="B26" s="51" t="s">
        <v>112</v>
      </c>
      <c r="C26" s="51"/>
      <c r="D26" s="51"/>
      <c r="E26" s="51"/>
      <c r="F26" s="51"/>
    </row>
    <row r="27" customFormat="false" ht="15" hidden="false" customHeight="false" outlineLevel="0" collapsed="false">
      <c r="B27" s="51" t="s">
        <v>113</v>
      </c>
      <c r="C27" s="51"/>
      <c r="D27" s="51"/>
      <c r="E27" s="51"/>
      <c r="F27" s="51"/>
    </row>
    <row r="28" customFormat="false" ht="15" hidden="false" customHeight="false" outlineLevel="0" collapsed="false">
      <c r="B28" s="51" t="s">
        <v>114</v>
      </c>
      <c r="C28" s="51"/>
      <c r="D28" s="51"/>
      <c r="E28" s="51"/>
      <c r="F28" s="51"/>
    </row>
  </sheetData>
  <mergeCells count="7">
    <mergeCell ref="B2:F2"/>
    <mergeCell ref="B23:F23"/>
    <mergeCell ref="B24:F24"/>
    <mergeCell ref="B25:F25"/>
    <mergeCell ref="B26:F26"/>
    <mergeCell ref="B27:F27"/>
    <mergeCell ref="B28:F28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46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3500000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1873000</v>
      </c>
    </row>
    <row r="7" customFormat="false" ht="17.15" hidden="false" customHeight="false" outlineLevel="0" collapsed="false">
      <c r="B7" s="25" t="s">
        <v>50</v>
      </c>
      <c r="C7" s="28" t="n">
        <f aca="false">C5-C6</f>
        <v>1627000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0.464857142857143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 t="n">
        <v>46024</v>
      </c>
      <c r="C12" s="31" t="str">
        <f aca="false">IF(B12="","",TEXT(B12,"aaa"))</f>
        <v>Fri</v>
      </c>
      <c r="D12" s="32" t="s">
        <v>9</v>
      </c>
      <c r="E12" s="33" t="s">
        <v>58</v>
      </c>
      <c r="F12" s="34" t="s">
        <v>59</v>
      </c>
      <c r="G12" s="35" t="n">
        <v>3000000</v>
      </c>
      <c r="H12" s="13"/>
    </row>
    <row r="13" customFormat="false" ht="15" hidden="false" customHeight="false" outlineLevel="0" collapsed="false">
      <c r="B13" s="36" t="n">
        <v>46025</v>
      </c>
      <c r="C13" s="37" t="str">
        <f aca="false">IF(B13="","",TEXT(B13,"aaa"))</f>
        <v>Sat</v>
      </c>
      <c r="D13" s="38" t="s">
        <v>10</v>
      </c>
      <c r="E13" s="39" t="s">
        <v>19</v>
      </c>
      <c r="F13" s="39" t="s">
        <v>60</v>
      </c>
      <c r="G13" s="40" t="n">
        <v>85000</v>
      </c>
      <c r="H13" s="18" t="s">
        <v>61</v>
      </c>
    </row>
    <row r="14" customFormat="false" ht="15" hidden="false" customHeight="false" outlineLevel="0" collapsed="false">
      <c r="B14" s="30" t="n">
        <v>46027</v>
      </c>
      <c r="C14" s="31" t="str">
        <f aca="false">IF(B14="","",TEXT(B14,"aaa"))</f>
        <v>Mon</v>
      </c>
      <c r="D14" s="32" t="s">
        <v>10</v>
      </c>
      <c r="E14" s="33" t="s">
        <v>23</v>
      </c>
      <c r="F14" s="33" t="s">
        <v>62</v>
      </c>
      <c r="G14" s="35" t="n">
        <v>50000</v>
      </c>
      <c r="H14" s="13"/>
    </row>
    <row r="15" customFormat="false" ht="15" hidden="false" customHeight="false" outlineLevel="0" collapsed="false">
      <c r="B15" s="36" t="n">
        <v>46027</v>
      </c>
      <c r="C15" s="37" t="str">
        <f aca="false">IF(B15="","",TEXT(B15,"aaa"))</f>
        <v>Mon</v>
      </c>
      <c r="D15" s="38" t="s">
        <v>10</v>
      </c>
      <c r="E15" s="39" t="s">
        <v>25</v>
      </c>
      <c r="F15" s="39" t="s">
        <v>63</v>
      </c>
      <c r="G15" s="40" t="n">
        <v>55000</v>
      </c>
      <c r="H15" s="41" t="s">
        <v>64</v>
      </c>
    </row>
    <row r="16" customFormat="false" ht="15" hidden="false" customHeight="false" outlineLevel="0" collapsed="false">
      <c r="B16" s="30" t="n">
        <v>46029</v>
      </c>
      <c r="C16" s="31" t="str">
        <f aca="false">IF(B16="","",TEXT(B16,"aaa"))</f>
        <v>Wed</v>
      </c>
      <c r="D16" s="32" t="s">
        <v>10</v>
      </c>
      <c r="E16" s="33" t="s">
        <v>21</v>
      </c>
      <c r="F16" s="33" t="s">
        <v>65</v>
      </c>
      <c r="G16" s="35" t="n">
        <v>600000</v>
      </c>
      <c r="H16" s="13"/>
    </row>
    <row r="17" customFormat="false" ht="15" hidden="false" customHeight="false" outlineLevel="0" collapsed="false">
      <c r="B17" s="36" t="n">
        <v>46030</v>
      </c>
      <c r="C17" s="37" t="str">
        <f aca="false">IF(B17="","",TEXT(B17,"aaa"))</f>
        <v>Thu</v>
      </c>
      <c r="D17" s="38" t="s">
        <v>10</v>
      </c>
      <c r="E17" s="39" t="s">
        <v>44</v>
      </c>
      <c r="F17" s="39" t="s">
        <v>66</v>
      </c>
      <c r="G17" s="40" t="n">
        <v>28000</v>
      </c>
      <c r="H17" s="41"/>
    </row>
    <row r="18" customFormat="false" ht="15" hidden="false" customHeight="false" outlineLevel="0" collapsed="false">
      <c r="B18" s="30" t="n">
        <v>46032</v>
      </c>
      <c r="C18" s="31" t="str">
        <f aca="false">IF(B18="","",TEXT(B18,"aaa"))</f>
        <v>Sat</v>
      </c>
      <c r="D18" s="32" t="s">
        <v>10</v>
      </c>
      <c r="E18" s="33" t="s">
        <v>19</v>
      </c>
      <c r="F18" s="33" t="s">
        <v>67</v>
      </c>
      <c r="G18" s="35" t="n">
        <v>12000</v>
      </c>
      <c r="H18" s="13" t="s">
        <v>68</v>
      </c>
    </row>
    <row r="19" customFormat="false" ht="15" hidden="false" customHeight="false" outlineLevel="0" collapsed="false">
      <c r="B19" s="36" t="n">
        <v>46034</v>
      </c>
      <c r="C19" s="37" t="str">
        <f aca="false">IF(B19="","",TEXT(B19,"aaa"))</f>
        <v>Mon</v>
      </c>
      <c r="D19" s="38" t="s">
        <v>10</v>
      </c>
      <c r="E19" s="39" t="s">
        <v>69</v>
      </c>
      <c r="F19" s="39" t="s">
        <v>70</v>
      </c>
      <c r="G19" s="40" t="n">
        <v>89000</v>
      </c>
      <c r="H19" s="18" t="s">
        <v>71</v>
      </c>
    </row>
    <row r="20" customFormat="false" ht="15" hidden="false" customHeight="false" outlineLevel="0" collapsed="false">
      <c r="B20" s="30" t="n">
        <v>46037</v>
      </c>
      <c r="C20" s="31" t="str">
        <f aca="false">IF(B20="","",TEXT(B20,"aaa"))</f>
        <v>Thu</v>
      </c>
      <c r="D20" s="32" t="s">
        <v>9</v>
      </c>
      <c r="E20" s="33" t="s">
        <v>72</v>
      </c>
      <c r="F20" s="33" t="s">
        <v>73</v>
      </c>
      <c r="G20" s="35" t="n">
        <v>500000</v>
      </c>
      <c r="H20" s="13"/>
    </row>
    <row r="21" customFormat="false" ht="15" hidden="false" customHeight="false" outlineLevel="0" collapsed="false">
      <c r="B21" s="36" t="n">
        <v>46037</v>
      </c>
      <c r="C21" s="37" t="str">
        <f aca="false">IF(B21="","",TEXT(B21,"aaa"))</f>
        <v>Thu</v>
      </c>
      <c r="D21" s="38" t="s">
        <v>10</v>
      </c>
      <c r="E21" s="39" t="s">
        <v>37</v>
      </c>
      <c r="F21" s="39" t="s">
        <v>74</v>
      </c>
      <c r="G21" s="40" t="n">
        <v>180000</v>
      </c>
      <c r="H21" s="18" t="s">
        <v>75</v>
      </c>
    </row>
    <row r="22" customFormat="false" ht="15" hidden="false" customHeight="false" outlineLevel="0" collapsed="false">
      <c r="B22" s="30" t="n">
        <v>46040</v>
      </c>
      <c r="C22" s="31" t="str">
        <f aca="false">IF(B22="","",TEXT(B22,"aaa"))</f>
        <v>Sun</v>
      </c>
      <c r="D22" s="32" t="s">
        <v>10</v>
      </c>
      <c r="E22" s="33" t="s">
        <v>76</v>
      </c>
      <c r="F22" s="33" t="s">
        <v>77</v>
      </c>
      <c r="G22" s="35" t="n">
        <v>26000</v>
      </c>
      <c r="H22" s="42" t="s">
        <v>78</v>
      </c>
    </row>
    <row r="23" customFormat="false" ht="15" hidden="false" customHeight="false" outlineLevel="0" collapsed="false">
      <c r="B23" s="36" t="n">
        <v>46042</v>
      </c>
      <c r="C23" s="37" t="str">
        <f aca="false">IF(B23="","",TEXT(B23,"aaa"))</f>
        <v>Tue</v>
      </c>
      <c r="D23" s="38" t="s">
        <v>10</v>
      </c>
      <c r="E23" s="39" t="s">
        <v>19</v>
      </c>
      <c r="F23" s="39" t="s">
        <v>79</v>
      </c>
      <c r="G23" s="40" t="n">
        <v>32000</v>
      </c>
      <c r="H23" s="18" t="s">
        <v>80</v>
      </c>
    </row>
    <row r="24" customFormat="false" ht="15" hidden="false" customHeight="false" outlineLevel="0" collapsed="false">
      <c r="B24" s="30" t="n">
        <v>46044</v>
      </c>
      <c r="C24" s="31" t="str">
        <f aca="false">IF(B24="","",TEXT(B24,"aaa"))</f>
        <v>Thu</v>
      </c>
      <c r="D24" s="32" t="s">
        <v>10</v>
      </c>
      <c r="E24" s="33" t="s">
        <v>41</v>
      </c>
      <c r="F24" s="33" t="s">
        <v>81</v>
      </c>
      <c r="G24" s="35" t="n">
        <v>45000</v>
      </c>
      <c r="H24" s="13" t="s">
        <v>82</v>
      </c>
    </row>
    <row r="25" customFormat="false" ht="15" hidden="false" customHeight="false" outlineLevel="0" collapsed="false">
      <c r="B25" s="36" t="n">
        <v>46047</v>
      </c>
      <c r="C25" s="37" t="str">
        <f aca="false">IF(B25="","",TEXT(B25,"aaa"))</f>
        <v>Sun</v>
      </c>
      <c r="D25" s="38" t="s">
        <v>10</v>
      </c>
      <c r="E25" s="39" t="s">
        <v>83</v>
      </c>
      <c r="F25" s="39" t="s">
        <v>84</v>
      </c>
      <c r="G25" s="40" t="n">
        <v>500000</v>
      </c>
      <c r="H25" s="18" t="s">
        <v>85</v>
      </c>
    </row>
    <row r="26" customFormat="false" ht="15" hidden="false" customHeight="false" outlineLevel="0" collapsed="false">
      <c r="B26" s="30" t="n">
        <v>46050</v>
      </c>
      <c r="C26" s="31" t="str">
        <f aca="false">IF(B26="","",TEXT(B26,"aaa"))</f>
        <v>Wed</v>
      </c>
      <c r="D26" s="32" t="s">
        <v>10</v>
      </c>
      <c r="E26" s="33" t="s">
        <v>19</v>
      </c>
      <c r="F26" s="33" t="s">
        <v>60</v>
      </c>
      <c r="G26" s="35" t="n">
        <v>72000</v>
      </c>
      <c r="H26" s="13" t="s">
        <v>86</v>
      </c>
    </row>
    <row r="27" customFormat="false" ht="15" hidden="false" customHeight="false" outlineLevel="0" collapsed="false">
      <c r="B27" s="36" t="n">
        <v>46052</v>
      </c>
      <c r="C27" s="37" t="str">
        <f aca="false">IF(B27="","",TEXT(B27,"aaa"))</f>
        <v>Fri</v>
      </c>
      <c r="D27" s="38" t="s">
        <v>10</v>
      </c>
      <c r="E27" s="39" t="s">
        <v>31</v>
      </c>
      <c r="F27" s="39" t="s">
        <v>87</v>
      </c>
      <c r="G27" s="40" t="n">
        <v>99000</v>
      </c>
      <c r="H27" s="18" t="s">
        <v>88</v>
      </c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32"/>
      <c r="E28" s="33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38"/>
      <c r="E29" s="39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32"/>
      <c r="E30" s="33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38"/>
      <c r="E31" s="39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32"/>
      <c r="E32" s="33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38"/>
      <c r="E33" s="39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32"/>
      <c r="E34" s="33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38"/>
      <c r="E35" s="39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32"/>
      <c r="E36" s="33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38"/>
      <c r="E37" s="39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32"/>
      <c r="E38" s="33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38"/>
      <c r="E39" s="39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32"/>
      <c r="E40" s="33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38"/>
      <c r="E41" s="39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32"/>
      <c r="E42" s="33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38"/>
      <c r="E43" s="39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32"/>
      <c r="E44" s="33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38"/>
      <c r="E45" s="39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32"/>
      <c r="E46" s="33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38"/>
      <c r="E47" s="39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32"/>
      <c r="E48" s="33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38"/>
      <c r="E49" s="39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32"/>
      <c r="E50" s="33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38"/>
      <c r="E51" s="39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32"/>
      <c r="E52" s="33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38"/>
      <c r="E53" s="39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32"/>
      <c r="E54" s="33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38"/>
      <c r="E55" s="39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32"/>
      <c r="E56" s="33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38"/>
      <c r="E57" s="39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32"/>
      <c r="E58" s="33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38"/>
      <c r="E59" s="39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32"/>
      <c r="E60" s="33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38"/>
      <c r="E61" s="39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32"/>
      <c r="E62" s="33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38"/>
      <c r="E63" s="39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32"/>
      <c r="E64" s="33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38"/>
      <c r="E65" s="39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32"/>
      <c r="E66" s="33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38"/>
      <c r="E67" s="39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32"/>
      <c r="E68" s="33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38"/>
      <c r="E69" s="39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32"/>
      <c r="E70" s="33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201000</v>
      </c>
      <c r="D75" s="12" t="n">
        <f aca="false">IF(C6=0,0,C75/C6)</f>
        <v>0.107314468766684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600000</v>
      </c>
      <c r="D76" s="17" t="n">
        <f aca="false">IF(C6=0,0,C76/C6)</f>
        <v>0.320341697810998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50000</v>
      </c>
      <c r="D77" s="12" t="n">
        <f aca="false">IF(C6=0,0,C77/C6)</f>
        <v>0.0266951414842499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55000</v>
      </c>
      <c r="D78" s="17" t="n">
        <f aca="false">IF(C6=0,0,C78/C6)</f>
        <v>0.0293646556326749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89000</v>
      </c>
      <c r="D79" s="12" t="n">
        <f aca="false">IF(C6=0,0,C79/C6)</f>
        <v>0.0475173518419648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99000</v>
      </c>
      <c r="D81" s="12" t="n">
        <f aca="false">IF(C6=0,0,C81/C6)</f>
        <v>0.0528563801388147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26000</v>
      </c>
      <c r="D82" s="17" t="n">
        <f aca="false">IF(C6=0,0,C82/C6)</f>
        <v>0.0138814735718099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180000</v>
      </c>
      <c r="D84" s="17" t="n">
        <f aca="false">IF(C6=0,0,C84/C6)</f>
        <v>0.0961025093432995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500000</v>
      </c>
      <c r="D85" s="12" t="n">
        <f aca="false">IF(C6=0,0,C85/C6)</f>
        <v>0.266951414842499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45000</v>
      </c>
      <c r="D86" s="17" t="n">
        <f aca="false">IF(C6=0,0,C86/C6)</f>
        <v>0.0240256273358249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28000</v>
      </c>
      <c r="D88" s="17" t="n">
        <f aca="false">IF(C6=0,0,C88/C6)</f>
        <v>0.0149492792311799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90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91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92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93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94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4472C4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95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C3E6B"/>
    <pageSetUpPr fitToPage="false"/>
  </sheetPr>
  <dimension ref="B2:H8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3"/>
    <col collapsed="false" customWidth="true" hidden="false" outlineLevel="0" max="2" min="2" style="0" width="14"/>
    <col collapsed="false" customWidth="true" hidden="false" outlineLevel="0" max="3" min="3" style="0" width="15"/>
    <col collapsed="false" customWidth="true" hidden="false" outlineLevel="0" max="4" min="4" style="0" width="8"/>
    <col collapsed="false" customWidth="true" hidden="false" outlineLevel="0" max="5" min="5" style="0" width="14"/>
    <col collapsed="false" customWidth="true" hidden="false" outlineLevel="0" max="6" min="6" style="0" width="20"/>
    <col collapsed="false" customWidth="true" hidden="false" outlineLevel="0" max="8" min="7" style="0" width="15"/>
  </cols>
  <sheetData>
    <row r="2" customFormat="false" ht="21.6" hidden="false" customHeight="true" outlineLevel="0" collapsed="false">
      <c r="B2" s="23" t="s">
        <v>96</v>
      </c>
      <c r="C2" s="23"/>
      <c r="D2" s="23"/>
      <c r="E2" s="23"/>
      <c r="F2" s="23"/>
      <c r="G2" s="23"/>
      <c r="H2" s="23"/>
    </row>
    <row r="4" customFormat="false" ht="15" hidden="false" customHeight="false" outlineLevel="0" collapsed="false">
      <c r="B4" s="24" t="s">
        <v>47</v>
      </c>
    </row>
    <row r="5" customFormat="false" ht="17.15" hidden="false" customHeight="false" outlineLevel="0" collapsed="false">
      <c r="B5" s="25" t="s">
        <v>48</v>
      </c>
      <c r="C5" s="26" t="n">
        <f aca="false">SUMIFS(G12:G70,D12:D70,"수입")</f>
        <v>0</v>
      </c>
    </row>
    <row r="6" customFormat="false" ht="17.15" hidden="false" customHeight="false" outlineLevel="0" collapsed="false">
      <c r="B6" s="25" t="s">
        <v>49</v>
      </c>
      <c r="C6" s="27" t="n">
        <f aca="false">SUMIFS(G12:G70,D12:D70,"지출")</f>
        <v>0</v>
      </c>
    </row>
    <row r="7" customFormat="false" ht="15" hidden="false" customHeight="false" outlineLevel="0" collapsed="false">
      <c r="B7" s="25" t="s">
        <v>50</v>
      </c>
      <c r="C7" s="28" t="n">
        <f aca="false">C5-C6</f>
        <v>0</v>
      </c>
    </row>
    <row r="8" customFormat="false" ht="15" hidden="false" customHeight="false" outlineLevel="0" collapsed="false">
      <c r="B8" s="25" t="s">
        <v>12</v>
      </c>
      <c r="C8" s="29" t="n">
        <f aca="false">IF(C5=0,0,(C5-C6)/C5)</f>
        <v>0</v>
      </c>
    </row>
    <row r="10" customFormat="false" ht="15" hidden="false" customHeight="false" outlineLevel="0" collapsed="false">
      <c r="B10" s="24" t="s">
        <v>51</v>
      </c>
    </row>
    <row r="11" customFormat="false" ht="15" hidden="false" customHeight="false" outlineLevel="0" collapsed="false">
      <c r="B11" s="8" t="s">
        <v>52</v>
      </c>
      <c r="C11" s="8" t="s">
        <v>53</v>
      </c>
      <c r="D11" s="8" t="s">
        <v>54</v>
      </c>
      <c r="E11" s="8" t="s">
        <v>14</v>
      </c>
      <c r="F11" s="8" t="s">
        <v>55</v>
      </c>
      <c r="G11" s="8" t="s">
        <v>56</v>
      </c>
      <c r="H11" s="8" t="s">
        <v>57</v>
      </c>
    </row>
    <row r="12" customFormat="false" ht="15" hidden="false" customHeight="false" outlineLevel="0" collapsed="false">
      <c r="B12" s="30"/>
      <c r="C12" s="31" t="str">
        <f aca="false">IF(B12="","",TEXT(B12,"aaa"))</f>
        <v/>
      </c>
      <c r="D12" s="44"/>
      <c r="E12" s="34"/>
      <c r="F12" s="34"/>
      <c r="G12" s="35"/>
      <c r="H12" s="42"/>
    </row>
    <row r="13" customFormat="false" ht="15" hidden="false" customHeight="false" outlineLevel="0" collapsed="false">
      <c r="B13" s="36"/>
      <c r="C13" s="37" t="str">
        <f aca="false">IF(B13="","",TEXT(B13,"aaa"))</f>
        <v/>
      </c>
      <c r="D13" s="45"/>
      <c r="E13" s="46"/>
      <c r="F13" s="39"/>
      <c r="G13" s="40"/>
      <c r="H13" s="41"/>
    </row>
    <row r="14" customFormat="false" ht="15" hidden="false" customHeight="false" outlineLevel="0" collapsed="false">
      <c r="B14" s="30"/>
      <c r="C14" s="31" t="str">
        <f aca="false">IF(B14="","",TEXT(B14,"aaa"))</f>
        <v/>
      </c>
      <c r="D14" s="44"/>
      <c r="E14" s="34"/>
      <c r="F14" s="34"/>
      <c r="G14" s="35"/>
      <c r="H14" s="42"/>
    </row>
    <row r="15" customFormat="false" ht="15" hidden="false" customHeight="false" outlineLevel="0" collapsed="false">
      <c r="B15" s="36"/>
      <c r="C15" s="37" t="str">
        <f aca="false">IF(B15="","",TEXT(B15,"aaa"))</f>
        <v/>
      </c>
      <c r="D15" s="45"/>
      <c r="E15" s="46"/>
      <c r="F15" s="39"/>
      <c r="G15" s="40"/>
      <c r="H15" s="41"/>
    </row>
    <row r="16" customFormat="false" ht="15" hidden="false" customHeight="false" outlineLevel="0" collapsed="false">
      <c r="B16" s="30"/>
      <c r="C16" s="31" t="str">
        <f aca="false">IF(B16="","",TEXT(B16,"aaa"))</f>
        <v/>
      </c>
      <c r="D16" s="44"/>
      <c r="E16" s="34"/>
      <c r="F16" s="34"/>
      <c r="G16" s="35"/>
      <c r="H16" s="42"/>
    </row>
    <row r="17" customFormat="false" ht="15" hidden="false" customHeight="false" outlineLevel="0" collapsed="false">
      <c r="B17" s="36"/>
      <c r="C17" s="37" t="str">
        <f aca="false">IF(B17="","",TEXT(B17,"aaa"))</f>
        <v/>
      </c>
      <c r="D17" s="45"/>
      <c r="E17" s="46"/>
      <c r="F17" s="39"/>
      <c r="G17" s="40"/>
      <c r="H17" s="41"/>
    </row>
    <row r="18" customFormat="false" ht="15" hidden="false" customHeight="false" outlineLevel="0" collapsed="false">
      <c r="B18" s="30"/>
      <c r="C18" s="31" t="str">
        <f aca="false">IF(B18="","",TEXT(B18,"aaa"))</f>
        <v/>
      </c>
      <c r="D18" s="44"/>
      <c r="E18" s="34"/>
      <c r="F18" s="34"/>
      <c r="G18" s="35"/>
      <c r="H18" s="42"/>
    </row>
    <row r="19" customFormat="false" ht="15" hidden="false" customHeight="false" outlineLevel="0" collapsed="false">
      <c r="B19" s="36"/>
      <c r="C19" s="37" t="str">
        <f aca="false">IF(B19="","",TEXT(B19,"aaa"))</f>
        <v/>
      </c>
      <c r="D19" s="45"/>
      <c r="E19" s="46"/>
      <c r="F19" s="39"/>
      <c r="G19" s="40"/>
      <c r="H19" s="41"/>
    </row>
    <row r="20" customFormat="false" ht="15" hidden="false" customHeight="false" outlineLevel="0" collapsed="false">
      <c r="B20" s="30"/>
      <c r="C20" s="31" t="str">
        <f aca="false">IF(B20="","",TEXT(B20,"aaa"))</f>
        <v/>
      </c>
      <c r="D20" s="44"/>
      <c r="E20" s="34"/>
      <c r="F20" s="34"/>
      <c r="G20" s="35"/>
      <c r="H20" s="42"/>
    </row>
    <row r="21" customFormat="false" ht="15" hidden="false" customHeight="false" outlineLevel="0" collapsed="false">
      <c r="B21" s="36"/>
      <c r="C21" s="37" t="str">
        <f aca="false">IF(B21="","",TEXT(B21,"aaa"))</f>
        <v/>
      </c>
      <c r="D21" s="45"/>
      <c r="E21" s="46"/>
      <c r="F21" s="39"/>
      <c r="G21" s="40"/>
      <c r="H21" s="41"/>
    </row>
    <row r="22" customFormat="false" ht="15" hidden="false" customHeight="false" outlineLevel="0" collapsed="false">
      <c r="B22" s="30"/>
      <c r="C22" s="31" t="str">
        <f aca="false">IF(B22="","",TEXT(B22,"aaa"))</f>
        <v/>
      </c>
      <c r="D22" s="44"/>
      <c r="E22" s="34"/>
      <c r="F22" s="34"/>
      <c r="G22" s="35"/>
      <c r="H22" s="42"/>
    </row>
    <row r="23" customFormat="false" ht="15" hidden="false" customHeight="false" outlineLevel="0" collapsed="false">
      <c r="B23" s="36"/>
      <c r="C23" s="37" t="str">
        <f aca="false">IF(B23="","",TEXT(B23,"aaa"))</f>
        <v/>
      </c>
      <c r="D23" s="45"/>
      <c r="E23" s="46"/>
      <c r="F23" s="39"/>
      <c r="G23" s="40"/>
      <c r="H23" s="41"/>
    </row>
    <row r="24" customFormat="false" ht="15" hidden="false" customHeight="false" outlineLevel="0" collapsed="false">
      <c r="B24" s="30"/>
      <c r="C24" s="31" t="str">
        <f aca="false">IF(B24="","",TEXT(B24,"aaa"))</f>
        <v/>
      </c>
      <c r="D24" s="44"/>
      <c r="E24" s="34"/>
      <c r="F24" s="34"/>
      <c r="G24" s="35"/>
      <c r="H24" s="42"/>
    </row>
    <row r="25" customFormat="false" ht="15" hidden="false" customHeight="false" outlineLevel="0" collapsed="false">
      <c r="B25" s="36"/>
      <c r="C25" s="37" t="str">
        <f aca="false">IF(B25="","",TEXT(B25,"aaa"))</f>
        <v/>
      </c>
      <c r="D25" s="45"/>
      <c r="E25" s="46"/>
      <c r="F25" s="39"/>
      <c r="G25" s="40"/>
      <c r="H25" s="41"/>
    </row>
    <row r="26" customFormat="false" ht="15" hidden="false" customHeight="false" outlineLevel="0" collapsed="false">
      <c r="B26" s="30"/>
      <c r="C26" s="31" t="str">
        <f aca="false">IF(B26="","",TEXT(B26,"aaa"))</f>
        <v/>
      </c>
      <c r="D26" s="44"/>
      <c r="E26" s="34"/>
      <c r="F26" s="34"/>
      <c r="G26" s="35"/>
      <c r="H26" s="42"/>
    </row>
    <row r="27" customFormat="false" ht="15" hidden="false" customHeight="false" outlineLevel="0" collapsed="false">
      <c r="B27" s="36"/>
      <c r="C27" s="37" t="str">
        <f aca="false">IF(B27="","",TEXT(B27,"aaa"))</f>
        <v/>
      </c>
      <c r="D27" s="45"/>
      <c r="E27" s="46"/>
      <c r="F27" s="39"/>
      <c r="G27" s="40"/>
      <c r="H27" s="41"/>
    </row>
    <row r="28" customFormat="false" ht="15" hidden="false" customHeight="false" outlineLevel="0" collapsed="false">
      <c r="B28" s="30"/>
      <c r="C28" s="31" t="str">
        <f aca="false">IF(B28="","",TEXT(B28,"aaa"))</f>
        <v/>
      </c>
      <c r="D28" s="44"/>
      <c r="E28" s="34"/>
      <c r="F28" s="34"/>
      <c r="G28" s="35"/>
      <c r="H28" s="42"/>
    </row>
    <row r="29" customFormat="false" ht="15" hidden="false" customHeight="false" outlineLevel="0" collapsed="false">
      <c r="B29" s="36"/>
      <c r="C29" s="37" t="str">
        <f aca="false">IF(B29="","",TEXT(B29,"aaa"))</f>
        <v/>
      </c>
      <c r="D29" s="45"/>
      <c r="E29" s="46"/>
      <c r="F29" s="39"/>
      <c r="G29" s="40"/>
      <c r="H29" s="41"/>
    </row>
    <row r="30" customFormat="false" ht="15" hidden="false" customHeight="false" outlineLevel="0" collapsed="false">
      <c r="B30" s="30"/>
      <c r="C30" s="31" t="str">
        <f aca="false">IF(B30="","",TEXT(B30,"aaa"))</f>
        <v/>
      </c>
      <c r="D30" s="44"/>
      <c r="E30" s="34"/>
      <c r="F30" s="34"/>
      <c r="G30" s="35"/>
      <c r="H30" s="42"/>
    </row>
    <row r="31" customFormat="false" ht="15" hidden="false" customHeight="false" outlineLevel="0" collapsed="false">
      <c r="B31" s="36"/>
      <c r="C31" s="37" t="str">
        <f aca="false">IF(B31="","",TEXT(B31,"aaa"))</f>
        <v/>
      </c>
      <c r="D31" s="45"/>
      <c r="E31" s="46"/>
      <c r="F31" s="39"/>
      <c r="G31" s="40"/>
      <c r="H31" s="41"/>
    </row>
    <row r="32" customFormat="false" ht="15" hidden="false" customHeight="false" outlineLevel="0" collapsed="false">
      <c r="B32" s="30"/>
      <c r="C32" s="31" t="str">
        <f aca="false">IF(B32="","",TEXT(B32,"aaa"))</f>
        <v/>
      </c>
      <c r="D32" s="44"/>
      <c r="E32" s="34"/>
      <c r="F32" s="34"/>
      <c r="G32" s="35"/>
      <c r="H32" s="42"/>
    </row>
    <row r="33" customFormat="false" ht="15" hidden="false" customHeight="false" outlineLevel="0" collapsed="false">
      <c r="B33" s="36"/>
      <c r="C33" s="37" t="str">
        <f aca="false">IF(B33="","",TEXT(B33,"aaa"))</f>
        <v/>
      </c>
      <c r="D33" s="45"/>
      <c r="E33" s="46"/>
      <c r="F33" s="39"/>
      <c r="G33" s="40"/>
      <c r="H33" s="41"/>
    </row>
    <row r="34" customFormat="false" ht="15" hidden="false" customHeight="false" outlineLevel="0" collapsed="false">
      <c r="B34" s="30"/>
      <c r="C34" s="31" t="str">
        <f aca="false">IF(B34="","",TEXT(B34,"aaa"))</f>
        <v/>
      </c>
      <c r="D34" s="44"/>
      <c r="E34" s="34"/>
      <c r="F34" s="34"/>
      <c r="G34" s="35"/>
      <c r="H34" s="42"/>
    </row>
    <row r="35" customFormat="false" ht="15" hidden="false" customHeight="false" outlineLevel="0" collapsed="false">
      <c r="B35" s="36"/>
      <c r="C35" s="37" t="str">
        <f aca="false">IF(B35="","",TEXT(B35,"aaa"))</f>
        <v/>
      </c>
      <c r="D35" s="45"/>
      <c r="E35" s="46"/>
      <c r="F35" s="39"/>
      <c r="G35" s="40"/>
      <c r="H35" s="41"/>
    </row>
    <row r="36" customFormat="false" ht="15" hidden="false" customHeight="false" outlineLevel="0" collapsed="false">
      <c r="B36" s="30"/>
      <c r="C36" s="31" t="str">
        <f aca="false">IF(B36="","",TEXT(B36,"aaa"))</f>
        <v/>
      </c>
      <c r="D36" s="44"/>
      <c r="E36" s="34"/>
      <c r="F36" s="34"/>
      <c r="G36" s="35"/>
      <c r="H36" s="42"/>
    </row>
    <row r="37" customFormat="false" ht="15" hidden="false" customHeight="false" outlineLevel="0" collapsed="false">
      <c r="B37" s="36"/>
      <c r="C37" s="37" t="str">
        <f aca="false">IF(B37="","",TEXT(B37,"aaa"))</f>
        <v/>
      </c>
      <c r="D37" s="45"/>
      <c r="E37" s="46"/>
      <c r="F37" s="39"/>
      <c r="G37" s="40"/>
      <c r="H37" s="41"/>
    </row>
    <row r="38" customFormat="false" ht="15" hidden="false" customHeight="false" outlineLevel="0" collapsed="false">
      <c r="B38" s="30"/>
      <c r="C38" s="31" t="str">
        <f aca="false">IF(B38="","",TEXT(B38,"aaa"))</f>
        <v/>
      </c>
      <c r="D38" s="44"/>
      <c r="E38" s="34"/>
      <c r="F38" s="34"/>
      <c r="G38" s="35"/>
      <c r="H38" s="42"/>
    </row>
    <row r="39" customFormat="false" ht="15" hidden="false" customHeight="false" outlineLevel="0" collapsed="false">
      <c r="B39" s="36"/>
      <c r="C39" s="37" t="str">
        <f aca="false">IF(B39="","",TEXT(B39,"aaa"))</f>
        <v/>
      </c>
      <c r="D39" s="45"/>
      <c r="E39" s="46"/>
      <c r="F39" s="39"/>
      <c r="G39" s="40"/>
      <c r="H39" s="41"/>
    </row>
    <row r="40" customFormat="false" ht="15" hidden="false" customHeight="false" outlineLevel="0" collapsed="false">
      <c r="B40" s="30"/>
      <c r="C40" s="31" t="str">
        <f aca="false">IF(B40="","",TEXT(B40,"aaa"))</f>
        <v/>
      </c>
      <c r="D40" s="44"/>
      <c r="E40" s="34"/>
      <c r="F40" s="34"/>
      <c r="G40" s="35"/>
      <c r="H40" s="42"/>
    </row>
    <row r="41" customFormat="false" ht="15" hidden="false" customHeight="false" outlineLevel="0" collapsed="false">
      <c r="B41" s="36"/>
      <c r="C41" s="37" t="str">
        <f aca="false">IF(B41="","",TEXT(B41,"aaa"))</f>
        <v/>
      </c>
      <c r="D41" s="45"/>
      <c r="E41" s="46"/>
      <c r="F41" s="39"/>
      <c r="G41" s="40"/>
      <c r="H41" s="41"/>
    </row>
    <row r="42" customFormat="false" ht="15" hidden="false" customHeight="false" outlineLevel="0" collapsed="false">
      <c r="B42" s="30"/>
      <c r="C42" s="31" t="str">
        <f aca="false">IF(B42="","",TEXT(B42,"aaa"))</f>
        <v/>
      </c>
      <c r="D42" s="44"/>
      <c r="E42" s="34"/>
      <c r="F42" s="34"/>
      <c r="G42" s="35"/>
      <c r="H42" s="42"/>
    </row>
    <row r="43" customFormat="false" ht="15" hidden="false" customHeight="false" outlineLevel="0" collapsed="false">
      <c r="B43" s="36"/>
      <c r="C43" s="37" t="str">
        <f aca="false">IF(B43="","",TEXT(B43,"aaa"))</f>
        <v/>
      </c>
      <c r="D43" s="45"/>
      <c r="E43" s="46"/>
      <c r="F43" s="39"/>
      <c r="G43" s="40"/>
      <c r="H43" s="41"/>
    </row>
    <row r="44" customFormat="false" ht="15" hidden="false" customHeight="false" outlineLevel="0" collapsed="false">
      <c r="B44" s="30"/>
      <c r="C44" s="31" t="str">
        <f aca="false">IF(B44="","",TEXT(B44,"aaa"))</f>
        <v/>
      </c>
      <c r="D44" s="44"/>
      <c r="E44" s="34"/>
      <c r="F44" s="34"/>
      <c r="G44" s="35"/>
      <c r="H44" s="42"/>
    </row>
    <row r="45" customFormat="false" ht="15" hidden="false" customHeight="false" outlineLevel="0" collapsed="false">
      <c r="B45" s="36"/>
      <c r="C45" s="37" t="str">
        <f aca="false">IF(B45="","",TEXT(B45,"aaa"))</f>
        <v/>
      </c>
      <c r="D45" s="45"/>
      <c r="E45" s="46"/>
      <c r="F45" s="39"/>
      <c r="G45" s="40"/>
      <c r="H45" s="41"/>
    </row>
    <row r="46" customFormat="false" ht="15" hidden="false" customHeight="false" outlineLevel="0" collapsed="false">
      <c r="B46" s="30"/>
      <c r="C46" s="31" t="str">
        <f aca="false">IF(B46="","",TEXT(B46,"aaa"))</f>
        <v/>
      </c>
      <c r="D46" s="44"/>
      <c r="E46" s="34"/>
      <c r="F46" s="34"/>
      <c r="G46" s="35"/>
      <c r="H46" s="42"/>
    </row>
    <row r="47" customFormat="false" ht="15" hidden="false" customHeight="false" outlineLevel="0" collapsed="false">
      <c r="B47" s="36"/>
      <c r="C47" s="37" t="str">
        <f aca="false">IF(B47="","",TEXT(B47,"aaa"))</f>
        <v/>
      </c>
      <c r="D47" s="45"/>
      <c r="E47" s="46"/>
      <c r="F47" s="39"/>
      <c r="G47" s="40"/>
      <c r="H47" s="41"/>
    </row>
    <row r="48" customFormat="false" ht="15" hidden="false" customHeight="false" outlineLevel="0" collapsed="false">
      <c r="B48" s="30"/>
      <c r="C48" s="31" t="str">
        <f aca="false">IF(B48="","",TEXT(B48,"aaa"))</f>
        <v/>
      </c>
      <c r="D48" s="44"/>
      <c r="E48" s="34"/>
      <c r="F48" s="34"/>
      <c r="G48" s="35"/>
      <c r="H48" s="42"/>
    </row>
    <row r="49" customFormat="false" ht="15" hidden="false" customHeight="false" outlineLevel="0" collapsed="false">
      <c r="B49" s="36"/>
      <c r="C49" s="37" t="str">
        <f aca="false">IF(B49="","",TEXT(B49,"aaa"))</f>
        <v/>
      </c>
      <c r="D49" s="45"/>
      <c r="E49" s="46"/>
      <c r="F49" s="39"/>
      <c r="G49" s="40"/>
      <c r="H49" s="41"/>
    </row>
    <row r="50" customFormat="false" ht="15" hidden="false" customHeight="false" outlineLevel="0" collapsed="false">
      <c r="B50" s="30"/>
      <c r="C50" s="31" t="str">
        <f aca="false">IF(B50="","",TEXT(B50,"aaa"))</f>
        <v/>
      </c>
      <c r="D50" s="44"/>
      <c r="E50" s="34"/>
      <c r="F50" s="34"/>
      <c r="G50" s="35"/>
      <c r="H50" s="42"/>
    </row>
    <row r="51" customFormat="false" ht="15" hidden="false" customHeight="false" outlineLevel="0" collapsed="false">
      <c r="B51" s="36"/>
      <c r="C51" s="37" t="str">
        <f aca="false">IF(B51="","",TEXT(B51,"aaa"))</f>
        <v/>
      </c>
      <c r="D51" s="45"/>
      <c r="E51" s="46"/>
      <c r="F51" s="39"/>
      <c r="G51" s="40"/>
      <c r="H51" s="41"/>
    </row>
    <row r="52" customFormat="false" ht="15" hidden="false" customHeight="false" outlineLevel="0" collapsed="false">
      <c r="B52" s="30"/>
      <c r="C52" s="31" t="str">
        <f aca="false">IF(B52="","",TEXT(B52,"aaa"))</f>
        <v/>
      </c>
      <c r="D52" s="44"/>
      <c r="E52" s="34"/>
      <c r="F52" s="34"/>
      <c r="G52" s="35"/>
      <c r="H52" s="42"/>
    </row>
    <row r="53" customFormat="false" ht="15" hidden="false" customHeight="false" outlineLevel="0" collapsed="false">
      <c r="B53" s="36"/>
      <c r="C53" s="37" t="str">
        <f aca="false">IF(B53="","",TEXT(B53,"aaa"))</f>
        <v/>
      </c>
      <c r="D53" s="45"/>
      <c r="E53" s="46"/>
      <c r="F53" s="39"/>
      <c r="G53" s="40"/>
      <c r="H53" s="41"/>
    </row>
    <row r="54" customFormat="false" ht="15" hidden="false" customHeight="false" outlineLevel="0" collapsed="false">
      <c r="B54" s="30"/>
      <c r="C54" s="31" t="str">
        <f aca="false">IF(B54="","",TEXT(B54,"aaa"))</f>
        <v/>
      </c>
      <c r="D54" s="44"/>
      <c r="E54" s="34"/>
      <c r="F54" s="34"/>
      <c r="G54" s="35"/>
      <c r="H54" s="42"/>
    </row>
    <row r="55" customFormat="false" ht="15" hidden="false" customHeight="false" outlineLevel="0" collapsed="false">
      <c r="B55" s="36"/>
      <c r="C55" s="37" t="str">
        <f aca="false">IF(B55="","",TEXT(B55,"aaa"))</f>
        <v/>
      </c>
      <c r="D55" s="45"/>
      <c r="E55" s="46"/>
      <c r="F55" s="39"/>
      <c r="G55" s="40"/>
      <c r="H55" s="41"/>
    </row>
    <row r="56" customFormat="false" ht="15" hidden="false" customHeight="false" outlineLevel="0" collapsed="false">
      <c r="B56" s="30"/>
      <c r="C56" s="31" t="str">
        <f aca="false">IF(B56="","",TEXT(B56,"aaa"))</f>
        <v/>
      </c>
      <c r="D56" s="44"/>
      <c r="E56" s="34"/>
      <c r="F56" s="34"/>
      <c r="G56" s="35"/>
      <c r="H56" s="42"/>
    </row>
    <row r="57" customFormat="false" ht="15" hidden="false" customHeight="false" outlineLevel="0" collapsed="false">
      <c r="B57" s="36"/>
      <c r="C57" s="37" t="str">
        <f aca="false">IF(B57="","",TEXT(B57,"aaa"))</f>
        <v/>
      </c>
      <c r="D57" s="45"/>
      <c r="E57" s="46"/>
      <c r="F57" s="39"/>
      <c r="G57" s="40"/>
      <c r="H57" s="41"/>
    </row>
    <row r="58" customFormat="false" ht="15" hidden="false" customHeight="false" outlineLevel="0" collapsed="false">
      <c r="B58" s="30"/>
      <c r="C58" s="31" t="str">
        <f aca="false">IF(B58="","",TEXT(B58,"aaa"))</f>
        <v/>
      </c>
      <c r="D58" s="44"/>
      <c r="E58" s="34"/>
      <c r="F58" s="34"/>
      <c r="G58" s="35"/>
      <c r="H58" s="42"/>
    </row>
    <row r="59" customFormat="false" ht="15" hidden="false" customHeight="false" outlineLevel="0" collapsed="false">
      <c r="B59" s="36"/>
      <c r="C59" s="37" t="str">
        <f aca="false">IF(B59="","",TEXT(B59,"aaa"))</f>
        <v/>
      </c>
      <c r="D59" s="45"/>
      <c r="E59" s="46"/>
      <c r="F59" s="39"/>
      <c r="G59" s="40"/>
      <c r="H59" s="41"/>
    </row>
    <row r="60" customFormat="false" ht="15" hidden="false" customHeight="false" outlineLevel="0" collapsed="false">
      <c r="B60" s="30"/>
      <c r="C60" s="31" t="str">
        <f aca="false">IF(B60="","",TEXT(B60,"aaa"))</f>
        <v/>
      </c>
      <c r="D60" s="44"/>
      <c r="E60" s="34"/>
      <c r="F60" s="34"/>
      <c r="G60" s="35"/>
      <c r="H60" s="42"/>
    </row>
    <row r="61" customFormat="false" ht="15" hidden="false" customHeight="false" outlineLevel="0" collapsed="false">
      <c r="B61" s="36"/>
      <c r="C61" s="37" t="str">
        <f aca="false">IF(B61="","",TEXT(B61,"aaa"))</f>
        <v/>
      </c>
      <c r="D61" s="45"/>
      <c r="E61" s="46"/>
      <c r="F61" s="39"/>
      <c r="G61" s="40"/>
      <c r="H61" s="41"/>
    </row>
    <row r="62" customFormat="false" ht="15" hidden="false" customHeight="false" outlineLevel="0" collapsed="false">
      <c r="B62" s="30"/>
      <c r="C62" s="31" t="str">
        <f aca="false">IF(B62="","",TEXT(B62,"aaa"))</f>
        <v/>
      </c>
      <c r="D62" s="44"/>
      <c r="E62" s="34"/>
      <c r="F62" s="34"/>
      <c r="G62" s="35"/>
      <c r="H62" s="42"/>
    </row>
    <row r="63" customFormat="false" ht="15" hidden="false" customHeight="false" outlineLevel="0" collapsed="false">
      <c r="B63" s="36"/>
      <c r="C63" s="37" t="str">
        <f aca="false">IF(B63="","",TEXT(B63,"aaa"))</f>
        <v/>
      </c>
      <c r="D63" s="45"/>
      <c r="E63" s="46"/>
      <c r="F63" s="39"/>
      <c r="G63" s="40"/>
      <c r="H63" s="41"/>
    </row>
    <row r="64" customFormat="false" ht="15" hidden="false" customHeight="false" outlineLevel="0" collapsed="false">
      <c r="B64" s="30"/>
      <c r="C64" s="31" t="str">
        <f aca="false">IF(B64="","",TEXT(B64,"aaa"))</f>
        <v/>
      </c>
      <c r="D64" s="44"/>
      <c r="E64" s="34"/>
      <c r="F64" s="34"/>
      <c r="G64" s="35"/>
      <c r="H64" s="42"/>
    </row>
    <row r="65" customFormat="false" ht="15" hidden="false" customHeight="false" outlineLevel="0" collapsed="false">
      <c r="B65" s="36"/>
      <c r="C65" s="37" t="str">
        <f aca="false">IF(B65="","",TEXT(B65,"aaa"))</f>
        <v/>
      </c>
      <c r="D65" s="45"/>
      <c r="E65" s="46"/>
      <c r="F65" s="39"/>
      <c r="G65" s="40"/>
      <c r="H65" s="41"/>
    </row>
    <row r="66" customFormat="false" ht="15" hidden="false" customHeight="false" outlineLevel="0" collapsed="false">
      <c r="B66" s="30"/>
      <c r="C66" s="31" t="str">
        <f aca="false">IF(B66="","",TEXT(B66,"aaa"))</f>
        <v/>
      </c>
      <c r="D66" s="44"/>
      <c r="E66" s="34"/>
      <c r="F66" s="34"/>
      <c r="G66" s="35"/>
      <c r="H66" s="42"/>
    </row>
    <row r="67" customFormat="false" ht="15" hidden="false" customHeight="false" outlineLevel="0" collapsed="false">
      <c r="B67" s="36"/>
      <c r="C67" s="37" t="str">
        <f aca="false">IF(B67="","",TEXT(B67,"aaa"))</f>
        <v/>
      </c>
      <c r="D67" s="45"/>
      <c r="E67" s="46"/>
      <c r="F67" s="39"/>
      <c r="G67" s="40"/>
      <c r="H67" s="41"/>
    </row>
    <row r="68" customFormat="false" ht="15" hidden="false" customHeight="false" outlineLevel="0" collapsed="false">
      <c r="B68" s="30"/>
      <c r="C68" s="31" t="str">
        <f aca="false">IF(B68="","",TEXT(B68,"aaa"))</f>
        <v/>
      </c>
      <c r="D68" s="44"/>
      <c r="E68" s="34"/>
      <c r="F68" s="34"/>
      <c r="G68" s="35"/>
      <c r="H68" s="42"/>
    </row>
    <row r="69" customFormat="false" ht="15" hidden="false" customHeight="false" outlineLevel="0" collapsed="false">
      <c r="B69" s="36"/>
      <c r="C69" s="37" t="str">
        <f aca="false">IF(B69="","",TEXT(B69,"aaa"))</f>
        <v/>
      </c>
      <c r="D69" s="45"/>
      <c r="E69" s="46"/>
      <c r="F69" s="39"/>
      <c r="G69" s="40"/>
      <c r="H69" s="41"/>
    </row>
    <row r="70" customFormat="false" ht="15" hidden="false" customHeight="false" outlineLevel="0" collapsed="false">
      <c r="B70" s="30"/>
      <c r="C70" s="31" t="str">
        <f aca="false">IF(B70="","",TEXT(B70,"aaa"))</f>
        <v/>
      </c>
      <c r="D70" s="44"/>
      <c r="E70" s="34"/>
      <c r="F70" s="34"/>
      <c r="G70" s="35"/>
      <c r="H70" s="42"/>
    </row>
    <row r="73" customFormat="false" ht="15" hidden="false" customHeight="false" outlineLevel="0" collapsed="false">
      <c r="B73" s="24" t="s">
        <v>89</v>
      </c>
    </row>
    <row r="74" customFormat="false" ht="15" hidden="false" customHeight="false" outlineLevel="0" collapsed="false">
      <c r="B74" s="43" t="s">
        <v>14</v>
      </c>
      <c r="C74" s="43" t="s">
        <v>56</v>
      </c>
      <c r="D74" s="43" t="s">
        <v>16</v>
      </c>
    </row>
    <row r="75" customFormat="false" ht="15" hidden="false" customHeight="false" outlineLevel="0" collapsed="false">
      <c r="B75" s="13" t="s">
        <v>19</v>
      </c>
      <c r="C75" s="10" t="n">
        <f aca="false">SUMIFS(G12:G70,D12:D70,"지출",E12:E70,B75)</f>
        <v>0</v>
      </c>
      <c r="D75" s="12" t="n">
        <f aca="false">IF(C6=0,0,C75/C6)</f>
        <v>0</v>
      </c>
    </row>
    <row r="76" customFormat="false" ht="15" hidden="false" customHeight="false" outlineLevel="0" collapsed="false">
      <c r="B76" s="18" t="s">
        <v>21</v>
      </c>
      <c r="C76" s="15" t="n">
        <f aca="false">SUMIFS(G12:G70,D12:D70,"지출",E12:E70,B76)</f>
        <v>0</v>
      </c>
      <c r="D76" s="17" t="n">
        <f aca="false">IF(C6=0,0,C76/C6)</f>
        <v>0</v>
      </c>
    </row>
    <row r="77" customFormat="false" ht="15" hidden="false" customHeight="false" outlineLevel="0" collapsed="false">
      <c r="B77" s="13" t="s">
        <v>23</v>
      </c>
      <c r="C77" s="10" t="n">
        <f aca="false">SUMIFS(G12:G70,D12:D70,"지출",E12:E70,B77)</f>
        <v>0</v>
      </c>
      <c r="D77" s="12" t="n">
        <f aca="false">IF(C6=0,0,C77/C6)</f>
        <v>0</v>
      </c>
    </row>
    <row r="78" customFormat="false" ht="15" hidden="false" customHeight="false" outlineLevel="0" collapsed="false">
      <c r="B78" s="18" t="s">
        <v>25</v>
      </c>
      <c r="C78" s="15" t="n">
        <f aca="false">SUMIFS(G12:G70,D12:D70,"지출",E12:E70,B78)</f>
        <v>0</v>
      </c>
      <c r="D78" s="17" t="n">
        <f aca="false">IF(C6=0,0,C78/C6)</f>
        <v>0</v>
      </c>
    </row>
    <row r="79" customFormat="false" ht="15" hidden="false" customHeight="false" outlineLevel="0" collapsed="false">
      <c r="B79" s="13" t="s">
        <v>27</v>
      </c>
      <c r="C79" s="10" t="n">
        <f aca="false">SUMIFS(G12:G70,D12:D70,"지출",E12:E70,B79)</f>
        <v>0</v>
      </c>
      <c r="D79" s="12" t="n">
        <f aca="false">IF(C6=0,0,C79/C6)</f>
        <v>0</v>
      </c>
    </row>
    <row r="80" customFormat="false" ht="15" hidden="false" customHeight="false" outlineLevel="0" collapsed="false">
      <c r="B80" s="18" t="s">
        <v>29</v>
      </c>
      <c r="C80" s="15" t="n">
        <f aca="false">SUMIFS(G12:G70,D12:D70,"지출",E12:E70,B80)</f>
        <v>0</v>
      </c>
      <c r="D80" s="17" t="n">
        <f aca="false">IF(C6=0,0,C80/C6)</f>
        <v>0</v>
      </c>
    </row>
    <row r="81" customFormat="false" ht="15" hidden="false" customHeight="false" outlineLevel="0" collapsed="false">
      <c r="B81" s="13" t="s">
        <v>31</v>
      </c>
      <c r="C81" s="10" t="n">
        <f aca="false">SUMIFS(G12:G70,D12:D70,"지출",E12:E70,B81)</f>
        <v>0</v>
      </c>
      <c r="D81" s="12" t="n">
        <f aca="false">IF(C6=0,0,C81/C6)</f>
        <v>0</v>
      </c>
    </row>
    <row r="82" customFormat="false" ht="15" hidden="false" customHeight="false" outlineLevel="0" collapsed="false">
      <c r="B82" s="18" t="s">
        <v>33</v>
      </c>
      <c r="C82" s="15" t="n">
        <f aca="false">SUMIFS(G12:G70,D12:D70,"지출",E12:E70,B82)</f>
        <v>0</v>
      </c>
      <c r="D82" s="17" t="n">
        <f aca="false">IF(C6=0,0,C82/C6)</f>
        <v>0</v>
      </c>
    </row>
    <row r="83" customFormat="false" ht="15" hidden="false" customHeight="false" outlineLevel="0" collapsed="false">
      <c r="B83" s="13" t="s">
        <v>35</v>
      </c>
      <c r="C83" s="10" t="n">
        <f aca="false">SUMIFS(G12:G70,D12:D70,"지출",E12:E70,B83)</f>
        <v>0</v>
      </c>
      <c r="D83" s="12" t="n">
        <f aca="false">IF(C6=0,0,C83/C6)</f>
        <v>0</v>
      </c>
    </row>
    <row r="84" customFormat="false" ht="15" hidden="false" customHeight="false" outlineLevel="0" collapsed="false">
      <c r="B84" s="18" t="s">
        <v>37</v>
      </c>
      <c r="C84" s="15" t="n">
        <f aca="false">SUMIFS(G12:G70,D12:D70,"지출",E12:E70,B84)</f>
        <v>0</v>
      </c>
      <c r="D84" s="17" t="n">
        <f aca="false">IF(C6=0,0,C84/C6)</f>
        <v>0</v>
      </c>
    </row>
    <row r="85" customFormat="false" ht="15" hidden="false" customHeight="false" outlineLevel="0" collapsed="false">
      <c r="B85" s="13" t="s">
        <v>39</v>
      </c>
      <c r="C85" s="10" t="n">
        <f aca="false">SUMIFS(G12:G70,D12:D70,"지출",E12:E70,B85)</f>
        <v>0</v>
      </c>
      <c r="D85" s="12" t="n">
        <f aca="false">IF(C6=0,0,C85/C6)</f>
        <v>0</v>
      </c>
    </row>
    <row r="86" customFormat="false" ht="15" hidden="false" customHeight="false" outlineLevel="0" collapsed="false">
      <c r="B86" s="18" t="s">
        <v>41</v>
      </c>
      <c r="C86" s="15" t="n">
        <f aca="false">SUMIFS(G12:G70,D12:D70,"지출",E12:E70,B86)</f>
        <v>0</v>
      </c>
      <c r="D86" s="17" t="n">
        <f aca="false">IF(C6=0,0,C86/C6)</f>
        <v>0</v>
      </c>
    </row>
    <row r="87" customFormat="false" ht="15" hidden="false" customHeight="false" outlineLevel="0" collapsed="false">
      <c r="B87" s="13" t="s">
        <v>43</v>
      </c>
      <c r="C87" s="10" t="n">
        <f aca="false">SUMIFS(G12:G70,D12:D70,"지출",E12:E70,B87)</f>
        <v>0</v>
      </c>
      <c r="D87" s="12" t="n">
        <f aca="false">IF(C6=0,0,C87/C6)</f>
        <v>0</v>
      </c>
    </row>
    <row r="88" customFormat="false" ht="15" hidden="false" customHeight="false" outlineLevel="0" collapsed="false">
      <c r="B88" s="18" t="s">
        <v>44</v>
      </c>
      <c r="C88" s="15" t="n">
        <f aca="false">SUMIFS(G12:G70,D12:D70,"지출",E12:E70,B88)</f>
        <v>0</v>
      </c>
      <c r="D88" s="17" t="n">
        <f aca="false">IF(C6=0,0,C88/C6)</f>
        <v>0</v>
      </c>
    </row>
    <row r="89" customFormat="false" ht="15" hidden="false" customHeight="false" outlineLevel="0" collapsed="false">
      <c r="B89" s="13" t="s">
        <v>45</v>
      </c>
      <c r="C89" s="10" t="n">
        <f aca="false">SUMIFS(G12:G70,D12:D70,"지출",E12:E70,B89)</f>
        <v>0</v>
      </c>
      <c r="D89" s="12" t="n">
        <f aca="false">IF(C6=0,0,C89/C6)</f>
        <v>0</v>
      </c>
    </row>
  </sheetData>
  <mergeCells count="1">
    <mergeCell ref="B2:H2"/>
  </mergeCells>
  <conditionalFormatting sqref="D12:D70">
    <cfRule type="cellIs" priority="2" operator="equal" aboveAverage="0" equalAverage="0" bottom="0" percent="0" rank="0" text="" dxfId="3">
      <formula>"수입"</formula>
    </cfRule>
    <cfRule type="cellIs" priority="3" operator="equal" aboveAverage="0" equalAverage="0" bottom="0" percent="0" rank="0" text="" dxfId="4">
      <formula>"지출"</formula>
    </cfRule>
  </conditionalFormatting>
  <dataValidations count="2">
    <dataValidation allowBlank="true" error="수입 또는 지출을 선택하세요" errorStyle="stop" errorTitle="입력 오류" operator="between" prompt="수입/지출을 선택하세요" promptTitle="구분" showDropDown="false" showErrorMessage="false" showInputMessage="false" sqref="D12:D70" type="list">
      <formula1>"수입,지출"</formula1>
      <formula2>0</formula2>
    </dataValidation>
    <dataValidation allowBlank="true" error="카테고리를 선택하세요" errorStyle="stop" errorTitle="입력 오류" operator="between" prompt="카테고리를 선택하세요" promptTitle="카테고리" showDropDown="false" showErrorMessage="false" showInputMessage="false" sqref="E12:E70" type="list">
      <formula1>"급여,부수입,이자/배당,용돈,환급금,기타수입,식비,주거비,교통비,통신비,의류/미용,의료비,교육비,문화/여가,경조사,보험료,저축/투자,생활용품,반려동물,구독서비스,기타지출"</formula1>
      <formula2>0</formula2>
    </dataValidation>
  </dataValidation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2026-03-12T12:30:25Z</dcterms:created>
  <dc:creator>openpyxl</dc:creator>
  <dc:description/>
  <dc:language>en-US</dc:language>
  <cp:lastModifiedBy/>
  <dcterms:modified xsi:type="dcterms:W3CDTF">2026-03-12T12:30:35Z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